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shortcut-targets-by-id\1FcnHa0FLNiOn73ozVTMxwdb_F9X4Rx72\מגדל עוז\יביל\כתב כמויות\"/>
    </mc:Choice>
  </mc:AlternateContent>
  <xr:revisionPtr revIDLastSave="0" documentId="8_{9FFC5912-4D9C-468D-BB4F-8A4D3A819AFB}" xr6:coauthVersionLast="47" xr6:coauthVersionMax="47" xr10:uidLastSave="{00000000-0000-0000-0000-000000000000}"/>
  <bookViews>
    <workbookView xWindow="-120" yWindow="-120" windowWidth="20730" windowHeight="11160" xr2:uid="{00000000-000D-0000-FFFF-FFFF00000000}"/>
  </bookViews>
  <sheets>
    <sheet name="יביל" sheetId="1" r:id="rId1"/>
    <sheet name="גיליון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0" i="1" l="1"/>
  <c r="F579" i="1"/>
  <c r="F578" i="1"/>
  <c r="F577" i="1"/>
  <c r="F576" i="1"/>
  <c r="F575" i="1"/>
  <c r="F574" i="1"/>
  <c r="F573" i="1"/>
  <c r="F572" i="1"/>
  <c r="F571" i="1"/>
  <c r="F570" i="1"/>
  <c r="F569" i="1"/>
  <c r="F568" i="1"/>
  <c r="F567" i="1"/>
  <c r="F566" i="1"/>
  <c r="F565" i="1"/>
  <c r="F564" i="1"/>
  <c r="F563" i="1"/>
  <c r="F557" i="1"/>
  <c r="F556" i="1"/>
  <c r="F555" i="1"/>
  <c r="F554" i="1"/>
  <c r="F553" i="1"/>
  <c r="F552" i="1"/>
  <c r="F551" i="1"/>
  <c r="F550" i="1"/>
  <c r="F549" i="1"/>
  <c r="F548" i="1"/>
  <c r="F547" i="1"/>
  <c r="F546" i="1"/>
  <c r="F545" i="1"/>
  <c r="F544" i="1"/>
  <c r="F543" i="1"/>
  <c r="F542" i="1"/>
  <c r="F541" i="1"/>
  <c r="F539" i="1"/>
  <c r="F538" i="1"/>
  <c r="F537" i="1"/>
  <c r="F535" i="1"/>
  <c r="F534" i="1"/>
  <c r="F533" i="1"/>
  <c r="F532" i="1"/>
  <c r="F531" i="1"/>
  <c r="F530" i="1"/>
  <c r="F529" i="1"/>
  <c r="F528" i="1"/>
  <c r="F526" i="1"/>
  <c r="F525" i="1"/>
  <c r="F523" i="1"/>
  <c r="F522" i="1"/>
  <c r="F521" i="1"/>
  <c r="F520" i="1"/>
  <c r="F518" i="1"/>
  <c r="F517" i="1"/>
  <c r="F516" i="1"/>
  <c r="F515" i="1"/>
  <c r="F558" i="1" s="1"/>
  <c r="F559" i="1" s="1"/>
  <c r="F509" i="1"/>
  <c r="F508" i="1"/>
  <c r="F507" i="1"/>
  <c r="F510" i="1" s="1"/>
  <c r="F506" i="1"/>
  <c r="F505" i="1"/>
  <c r="F502" i="1"/>
  <c r="F501" i="1"/>
  <c r="F500" i="1"/>
  <c r="F499" i="1"/>
  <c r="F498" i="1"/>
  <c r="F497" i="1"/>
  <c r="F496" i="1"/>
  <c r="F503" i="1" s="1"/>
  <c r="F492" i="1"/>
  <c r="F491" i="1"/>
  <c r="F490" i="1"/>
  <c r="F489" i="1"/>
  <c r="F488" i="1"/>
  <c r="F487" i="1"/>
  <c r="F486" i="1"/>
  <c r="F485" i="1"/>
  <c r="F484" i="1"/>
  <c r="F483" i="1"/>
  <c r="F482" i="1"/>
  <c r="F493" i="1" s="1"/>
  <c r="F478" i="1"/>
  <c r="F477" i="1"/>
  <c r="F476" i="1"/>
  <c r="F475" i="1"/>
  <c r="F479" i="1" s="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73" i="1" s="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37" i="1" s="1"/>
  <c r="F406" i="1"/>
  <c r="F405" i="1"/>
  <c r="F404" i="1"/>
  <c r="F403" i="1"/>
  <c r="F402" i="1"/>
  <c r="F401" i="1"/>
  <c r="F400" i="1"/>
  <c r="F399" i="1"/>
  <c r="F398" i="1"/>
  <c r="F397" i="1"/>
  <c r="F396" i="1"/>
  <c r="F395" i="1"/>
  <c r="F394" i="1"/>
  <c r="F393" i="1"/>
  <c r="F392" i="1"/>
  <c r="F391" i="1"/>
  <c r="F390" i="1"/>
  <c r="F407" i="1" s="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87" i="1" s="1"/>
  <c r="F347" i="1"/>
  <c r="F346" i="1"/>
  <c r="F345" i="1"/>
  <c r="F344" i="1"/>
  <c r="F343" i="1"/>
  <c r="F341" i="1"/>
  <c r="F340" i="1"/>
  <c r="F339" i="1"/>
  <c r="F338" i="1"/>
  <c r="F337" i="1"/>
  <c r="F336" i="1"/>
  <c r="F333" i="1"/>
  <c r="F332" i="1"/>
  <c r="F331" i="1"/>
  <c r="F329" i="1"/>
  <c r="F328" i="1"/>
  <c r="F327" i="1"/>
  <c r="F326" i="1"/>
  <c r="F325" i="1"/>
  <c r="F324" i="1"/>
  <c r="F323" i="1"/>
  <c r="F322" i="1"/>
  <c r="F321" i="1"/>
  <c r="F320" i="1"/>
  <c r="F319" i="1"/>
  <c r="F317" i="1"/>
  <c r="F316" i="1"/>
  <c r="F315" i="1"/>
  <c r="F314" i="1"/>
  <c r="F312" i="1"/>
  <c r="F311" i="1"/>
  <c r="F310" i="1"/>
  <c r="F309" i="1"/>
  <c r="F308" i="1"/>
  <c r="F307" i="1"/>
  <c r="F306" i="1"/>
  <c r="F305" i="1"/>
  <c r="F304" i="1"/>
  <c r="F303" i="1"/>
  <c r="F302" i="1"/>
  <c r="F301" i="1"/>
  <c r="F300" i="1"/>
  <c r="F297" i="1"/>
  <c r="F296" i="1"/>
  <c r="F295" i="1"/>
  <c r="F294" i="1"/>
  <c r="F293" i="1"/>
  <c r="F292" i="1"/>
  <c r="F291" i="1"/>
  <c r="F290" i="1"/>
  <c r="F289" i="1"/>
  <c r="F288" i="1"/>
  <c r="F348" i="1" s="1"/>
  <c r="F349" i="1" s="1"/>
  <c r="F279" i="1"/>
  <c r="F280" i="1" s="1"/>
  <c r="F276" i="1"/>
  <c r="F275" i="1"/>
  <c r="F274" i="1"/>
  <c r="F277" i="1" s="1"/>
  <c r="F271" i="1"/>
  <c r="F270" i="1"/>
  <c r="F269" i="1"/>
  <c r="F272" i="1" s="1"/>
  <c r="F281" i="1" s="1"/>
  <c r="F264" i="1"/>
  <c r="F265" i="1" s="1"/>
  <c r="F263" i="1"/>
  <c r="F257" i="1"/>
  <c r="F256" i="1"/>
  <c r="F255" i="1"/>
  <c r="F254" i="1"/>
  <c r="F253" i="1"/>
  <c r="F258" i="1" s="1"/>
  <c r="F259" i="1" s="1"/>
  <c r="F245" i="1"/>
  <c r="F246" i="1" s="1"/>
  <c r="F244" i="1"/>
  <c r="F239" i="1"/>
  <c r="F240" i="1" s="1"/>
  <c r="F236" i="1"/>
  <c r="F235" i="1"/>
  <c r="F234" i="1"/>
  <c r="F233" i="1"/>
  <c r="F237" i="1" s="1"/>
  <c r="F231" i="1"/>
  <c r="F230" i="1"/>
  <c r="F229" i="1"/>
  <c r="F225" i="1"/>
  <c r="F224" i="1"/>
  <c r="F223" i="1"/>
  <c r="F222" i="1"/>
  <c r="F226" i="1" s="1"/>
  <c r="F241" i="1" s="1"/>
  <c r="F215" i="1"/>
  <c r="F216" i="1" s="1"/>
  <c r="F214" i="1"/>
  <c r="F206" i="1"/>
  <c r="F205" i="1"/>
  <c r="F204" i="1"/>
  <c r="F207" i="1" s="1"/>
  <c r="F219" i="1" s="1"/>
  <c r="F199" i="1"/>
  <c r="F200" i="1" s="1"/>
  <c r="F201" i="1" s="1"/>
  <c r="F191" i="1"/>
  <c r="F190" i="1"/>
  <c r="F189" i="1"/>
  <c r="F192" i="1" s="1"/>
  <c r="F186" i="1"/>
  <c r="F185" i="1"/>
  <c r="F187" i="1" s="1"/>
  <c r="F182" i="1"/>
  <c r="F183" i="1" s="1"/>
  <c r="F180" i="1"/>
  <c r="F179" i="1"/>
  <c r="F174" i="1"/>
  <c r="F173" i="1"/>
  <c r="F172" i="1"/>
  <c r="F171" i="1"/>
  <c r="F175" i="1" s="1"/>
  <c r="F176" i="1" s="1"/>
  <c r="F166" i="1"/>
  <c r="F167" i="1" s="1"/>
  <c r="F168" i="1" s="1"/>
  <c r="F160" i="1"/>
  <c r="F159" i="1"/>
  <c r="F158" i="1"/>
  <c r="F157" i="1"/>
  <c r="F161" i="1" s="1"/>
  <c r="F154" i="1"/>
  <c r="F153" i="1"/>
  <c r="F152" i="1"/>
  <c r="F155" i="1" s="1"/>
  <c r="F162" i="1" s="1"/>
  <c r="F146" i="1"/>
  <c r="F145" i="1"/>
  <c r="F144" i="1"/>
  <c r="F143" i="1"/>
  <c r="F147" i="1" s="1"/>
  <c r="F148" i="1" s="1"/>
  <c r="F137" i="1"/>
  <c r="F136" i="1"/>
  <c r="F135" i="1"/>
  <c r="F134" i="1"/>
  <c r="F133" i="1"/>
  <c r="F132" i="1"/>
  <c r="F138" i="1" s="1"/>
  <c r="F139" i="1" s="1"/>
  <c r="F123" i="1"/>
  <c r="F124" i="1" s="1"/>
  <c r="F125" i="1" s="1"/>
  <c r="F118" i="1"/>
  <c r="F117" i="1"/>
  <c r="F119" i="1" s="1"/>
  <c r="F115" i="1"/>
  <c r="F114" i="1"/>
  <c r="F113" i="1"/>
  <c r="F112" i="1"/>
  <c r="F111" i="1"/>
  <c r="F110" i="1"/>
  <c r="F107" i="1"/>
  <c r="F106" i="1"/>
  <c r="F108" i="1" s="1"/>
  <c r="F102" i="1"/>
  <c r="F101" i="1"/>
  <c r="F100" i="1"/>
  <c r="F99" i="1"/>
  <c r="F103" i="1" s="1"/>
  <c r="F120" i="1" s="1"/>
  <c r="F94" i="1"/>
  <c r="F93" i="1"/>
  <c r="F95" i="1" s="1"/>
  <c r="F96" i="1" s="1"/>
  <c r="F89" i="1"/>
  <c r="F88" i="1"/>
  <c r="F87" i="1"/>
  <c r="F79" i="1"/>
  <c r="F78" i="1"/>
  <c r="F77" i="1"/>
  <c r="F76" i="1"/>
  <c r="F75" i="1"/>
  <c r="F74" i="1"/>
  <c r="F73" i="1"/>
  <c r="F72" i="1"/>
  <c r="F80" i="1" s="1"/>
  <c r="F90" i="1" s="1"/>
  <c r="F71" i="1"/>
  <c r="F66" i="1"/>
  <c r="F67" i="1" s="1"/>
  <c r="F63" i="1"/>
  <c r="F64" i="1" s="1"/>
  <c r="F60" i="1"/>
  <c r="F61" i="1" s="1"/>
  <c r="F57" i="1"/>
  <c r="F56" i="1"/>
  <c r="F55" i="1"/>
  <c r="F54" i="1"/>
  <c r="F58" i="1" s="1"/>
  <c r="F49" i="1"/>
  <c r="F50" i="1" s="1"/>
  <c r="F47" i="1"/>
  <c r="F46" i="1"/>
  <c r="F45" i="1"/>
  <c r="F44" i="1"/>
  <c r="F43" i="1"/>
  <c r="F42" i="1"/>
  <c r="F39" i="1"/>
  <c r="F38" i="1"/>
  <c r="F37" i="1"/>
  <c r="F36" i="1"/>
  <c r="F35" i="1"/>
  <c r="F40" i="1" s="1"/>
  <c r="F31" i="1"/>
  <c r="F32" i="1" s="1"/>
  <c r="F30" i="1"/>
  <c r="F27" i="1"/>
  <c r="F26" i="1"/>
  <c r="F28" i="1" s="1"/>
  <c r="F25" i="1"/>
  <c r="F24" i="1"/>
  <c r="F11" i="1"/>
  <c r="F10" i="1"/>
  <c r="F12" i="1" s="1"/>
  <c r="F13" i="1" s="1"/>
  <c r="F581" i="1" l="1"/>
  <c r="F582" i="1" s="1"/>
  <c r="F583" i="1" s="1"/>
  <c r="F589" i="1" s="1"/>
  <c r="F51" i="1"/>
  <c r="F68" i="1"/>
  <c r="F511" i="1"/>
  <c r="F282" i="1"/>
  <c r="F588" i="1" s="1"/>
  <c r="F194" i="1"/>
  <c r="F587" i="1" s="1"/>
  <c r="F193" i="1"/>
  <c r="F590" i="1" l="1"/>
  <c r="F591" i="1" l="1"/>
  <c r="F592" i="1" s="1"/>
</calcChain>
</file>

<file path=xl/sharedStrings.xml><?xml version="1.0" encoding="utf-8"?>
<sst xmlns="http://schemas.openxmlformats.org/spreadsheetml/2006/main" count="1851" uniqueCount="1001">
  <si>
    <t>יביל</t>
  </si>
  <si>
    <t>סעיף</t>
  </si>
  <si>
    <t>תאור</t>
  </si>
  <si>
    <t>יח'</t>
  </si>
  <si>
    <t>כמות</t>
  </si>
  <si>
    <t>מחיר</t>
  </si>
  <si>
    <t>סה"כ</t>
  </si>
  <si>
    <t>01</t>
  </si>
  <si>
    <t>קומה 1-, מבנה קונוונציאונלי</t>
  </si>
  <si>
    <t/>
  </si>
  <si>
    <t>01.01</t>
  </si>
  <si>
    <t>עבודות עפר</t>
  </si>
  <si>
    <t>01.01.001</t>
  </si>
  <si>
    <t>עבודות עפר בתחום המבנה</t>
  </si>
  <si>
    <t>01.01.001.0010</t>
  </si>
  <si>
    <t>חפירה ו/או חציבה בתחום המבנה למפלס תחתית ארגזי פוליביד מתחת לרצפות במפלסים שונים בהתאם לתכניות . עבודות עפר יבוצעו בכלים מיכניים מכל סוג שהוא כולל פינוי עודפים לאתר שפיכה מאושר לרבות תשלום אגרות . במידה ויחליט המפקח כי חלק מהחומר יתאים למילוי חוזר - הקבלן ימיין את החומר ויבצע מילוי חוזר במיטב החומר בהידוק בשכבות של עד 30 ס''מ לא מבוקר עי'' מכבש מכני. עבודות החפירה יבוצעו בשלבים לפי מפלסים מתוכננים . לא ישולמו דרכי גישה ממפלס למפלס ולא ישולמומרווחי עבודה , שיפועי קרקע חיוניים ליציבות מדרונות והם יילקחו בחשבון בקביעת מחיר יחידה . מחיר יחידה יכלול את כל ההוצאות להכנת דרכי גישה , ניוד החומרבגבולות האתר ,פינוי לאתר שפיכה מאושר ותשלום אגרות . בסיום העבודה יציג הקבלן תעודות שפיכת החומר באתר שיוגדר על ידי הרשות המקומית או לחילופין באתר שפיכה מורשה אחר שהמזמין יתקשר עמו</t>
  </si>
  <si>
    <t>מ"ק</t>
  </si>
  <si>
    <t>01.01.001.0020</t>
  </si>
  <si>
    <t>מילוי מובא מבחוץ המתאים להגדרה מצע סוג ב' לפחות עבור מילוי סביב קירות מרתף הגובלים עם שטחי הפיתוח מהודק בשכבות של עד 30 ס''מ ע''י מכבש מכאני . הסעיףיופעל אך ורק באישור המפקח במידה ויוחלט כי העפר המקומי לא מתאים לשימוש</t>
  </si>
  <si>
    <t>סה"כ לעבודות עפר בתחום המבנה</t>
  </si>
  <si>
    <t>סה"כ לעבודות עפר</t>
  </si>
  <si>
    <t>01.02</t>
  </si>
  <si>
    <t>עבודות בטון יצוק באתרהערות</t>
  </si>
  <si>
    <t>01.02.0010</t>
  </si>
  <si>
    <t>סוג הבטון ב-30 אם לא נאמר אחרת דרגת חשיפה כמפורט בתכניות הקונסטרוקציה .</t>
  </si>
  <si>
    <t>01.02.0020</t>
  </si>
  <si>
    <t>כל הנאמר בסעיף זה מתייחס לכל עבודות הבטון על סעיפיהם השונים. מחירי היחידה השונים כוללים את כל הנאמר בתת-פרק זה</t>
  </si>
  <si>
    <t>01.02.0030</t>
  </si>
  <si>
    <t>קידוח עבור קוצים ועיגונם ע"י דבק אפוקסי</t>
  </si>
  <si>
    <t>01.02.0040</t>
  </si>
  <si>
    <t>מדידת נפח ו/או שטח היציקות תעשה על פי המידות התאורטית בתוכנית</t>
  </si>
  <si>
    <t>01.02.0050</t>
  </si>
  <si>
    <t>בכל היקף התקרות ומפגש עם הקירות יש לבצע חגורת היקפית לפי פרט בתוכנית</t>
  </si>
  <si>
    <t>01.02.0060</t>
  </si>
  <si>
    <t>אין לפרק תמיכות מתחת לקורות ולקירות הצומחים מתקרה זו שבועיים לאחר יציקת התקרה במפלס שמעל תקרה זו</t>
  </si>
  <si>
    <t>01.02.0070</t>
  </si>
  <si>
    <t>חפיפה בזיון לא תפחת מ-80 ס"מ במוטות ברזל, ו 2 משבצות ברשתות הברזל (אם לא צוין אחרת בתוכנית). כל הברזל יהיה ברזל רתיךמחיר האלמנטים כולל בין היתר עיבוד שקעים והנמכות ,שרוולים למעברי צנרת ומערכות שונות</t>
  </si>
  <si>
    <t>01.02.0080</t>
  </si>
  <si>
    <t>כל רכיבי הבטון יוצקו עם מוסף אטימות PENETRON ADMIX SB( שיווק חב' ''לאריספלסט בע''מ '' או ש''ע ) כמות 3ק''ג למ''ק בטון .על הקבלן לספק תעודת משלח בטוןלמפקח בה יצויין הוספת חומר בהרכב הבטון</t>
  </si>
  <si>
    <t>01.02.001</t>
  </si>
  <si>
    <t>יסודות ומצעים</t>
  </si>
  <si>
    <t>01.02.001.0010</t>
  </si>
  <si>
    <t>מצע בטון רזה מוחלק בעובי 5 ס"מ מתחת לרצפות, לראשי כלונסאות ולקורות.</t>
  </si>
  <si>
    <t>מ"ר</t>
  </si>
  <si>
    <t>01.02.001.0020</t>
  </si>
  <si>
    <t>ארגזי פוליביד משוננים בגובה 20 ס"מ מתחת לרצפות, לראשי הכלונסאות ולקורות (המדידה מתחת לקורות גם במ"ר בסעיף זה).</t>
  </si>
  <si>
    <t>01.02.001.0030</t>
  </si>
  <si>
    <t>קורות יסוד/קשר בחתכים שונים לרבות אלמנטים אנכיים של בורות מתחת לפני רצפה של המבנה</t>
  </si>
  <si>
    <t>01.02.001.0040</t>
  </si>
  <si>
    <t>עמודי יסוד מבטון ב-30 בחתכים שונים</t>
  </si>
  <si>
    <t>סה"כ ליסודות ומצעים</t>
  </si>
  <si>
    <t>01.02.002</t>
  </si>
  <si>
    <t>רצפות וקורות קשר/ יסוד</t>
  </si>
  <si>
    <t>01.02.002.0010</t>
  </si>
  <si>
    <t>מרצפי בטון ב-40 יצוקים על מצע ארגזי פוליביד או על הקרקע בעובי 25 ס"מ</t>
  </si>
  <si>
    <t>01.02.002.0020</t>
  </si>
  <si>
    <t>מרצפי בטון ב-40 יצוקים על מצע ארגזי פוליביד או על הקרקע בעובי 35 ס"מ</t>
  </si>
  <si>
    <t>סה"כ לרצפות וקורות קשר/ יסוד</t>
  </si>
  <si>
    <t>01.02.003</t>
  </si>
  <si>
    <t>קירות ועמודים</t>
  </si>
  <si>
    <t>01.02.003.0001</t>
  </si>
  <si>
    <t>כל קירות הבטון ועמודים יוצקו בתביות מתועשות ויהיו מוכנים לצביעה . חורים כתוצאה משימוש ב אביזרי סגירת תפסות ''D V DAG '' ייסתמו עיי תערובת צמנטית עשירת צמנט . מחיר האלמנטים כולל שימוש בבטון דחוס לקבלת פני בטון ברמה נאותה . בכל מקרה של מקרי סגרגציה ,בליטות,פגמים שונים הקבלן מחוייב להביא את רמת פני הבטון לרמת מוכנות לצביעה.</t>
  </si>
  <si>
    <t>01.02.003.0010</t>
  </si>
  <si>
    <t>קירות בטון ב- 30 בעובי 20 ס''מ לרבות ביצוע בתוואי קשתי</t>
  </si>
  <si>
    <t>01.02.003.0020</t>
  </si>
  <si>
    <t>קירות בטון ב- 30 בעובי 25 ס''מ</t>
  </si>
  <si>
    <t>01.02.003.0030</t>
  </si>
  <si>
    <t>קירות בטון ב- 30 בעובי 40 ס''מ</t>
  </si>
  <si>
    <t>01.02.003.0050</t>
  </si>
  <si>
    <t>עמודי בטון בדלים /בליטות אנכיות ב-30 בחתכים שונים.</t>
  </si>
  <si>
    <t>01.02.003.0060</t>
  </si>
  <si>
    <t>עמודי בטון עגולים בטון ב-30 דחוס בקטרים שונים יצוקים בתבנית פח לקבלת בטן חשוף .</t>
  </si>
  <si>
    <t>סה"כ לקירות ועמודים</t>
  </si>
  <si>
    <t>01.02.004</t>
  </si>
  <si>
    <t>תקרות ,קורות תחתונות ,קורות עליונות ומעקי בטון</t>
  </si>
  <si>
    <t>01.02.004.0020</t>
  </si>
  <si>
    <t>תקרת בטון מקשית ב-30 בעובי 20 ס''מ</t>
  </si>
  <si>
    <t>01.02.004.0030</t>
  </si>
  <si>
    <t>תקרת בטון מקשית ב-30 בעובי 40 ס''מ</t>
  </si>
  <si>
    <t>01.02.004.0050</t>
  </si>
  <si>
    <t>תקרה במפלס 3.4+ :תקרת צלעות/ערוגות בטון ב- 30עם דרגת חשיפה 3 מילוי בלוקי ''איטונג '' בעובי כולל 40=35+5 לרבות כל אלמנ מקטעי תקרת בטון מקשית (למעט תקרת ממ''מ) ,צלעות בטון+קרום עליון הרחבות בטון לגזירה וכל אלמנט אחר הנמצא בעובי תקרה .</t>
  </si>
  <si>
    <t>01.02.004.0070</t>
  </si>
  <si>
    <t>קורות בטון תחתונות/בליטות אופקיות מבטון ב- 30 בחתכים שונים לרבות ביצוע בתוואי קשתי</t>
  </si>
  <si>
    <t>01.02.004.0080</t>
  </si>
  <si>
    <t>קורות בטון עליונות/ קורות לגישור מפלסים בין תקרות שונות / הגבהות סביב פתחים מעקי בטון עם שקע לאיטום 5 ס''מ מבטון ב-30 בחתכים שונים</t>
  </si>
  <si>
    <t>סה"כ לתקרות ,קורות תחתונות ,קורות עליונות ומעקי בטון</t>
  </si>
  <si>
    <t>01.02.005</t>
  </si>
  <si>
    <t>פלדת זיון</t>
  </si>
  <si>
    <t>01.02.005.0010</t>
  </si>
  <si>
    <t>פלדת זיון - מוטות פלדה מצולעים בקטרים שונים/ רשתות פלדה מרותכת</t>
  </si>
  <si>
    <t>טון</t>
  </si>
  <si>
    <t>סה"כ לפלדת זיון</t>
  </si>
  <si>
    <t>סה"כ לעבודות בטון יצוק באתרהערות</t>
  </si>
  <si>
    <t>01.05</t>
  </si>
  <si>
    <t>עבודות איטום</t>
  </si>
  <si>
    <t>01.05.001</t>
  </si>
  <si>
    <t>איטום רצפות , קורות , מסדי בטון ,קירות  וגגות תת קרקעים</t>
  </si>
  <si>
    <t>01.05.001.0010</t>
  </si>
  <si>
    <t>איטום מתחת לרצפות -הנחת יריעות פוליאטילן בעובי 0.2מ''מ על גבי ארגזי פוליביד, יציקת בטון רזה מוחלק ( הנמדד בנפרד) ,הנחת יריעות HDPE מסוג PMH3040 להדבקה עצמית בעובי 1.5 מ''מ.</t>
  </si>
  <si>
    <t>01.05.001.0020</t>
  </si>
  <si>
    <t>איטום רכיבי שלד תת קרקעים : רצפות ,קירות מרתף תת קרקעים ומסדי המבנה : ''סיקה איגולפלקס 1K FIX'' חד רכיבי ,מיושם בהתזה בעובי מינימלי 5מ''מ בודה כוללת: הכנת תשתית בטון , יציקות בטון סביב צנרת חודרת בקירות, עיצוב "קיטומים" בגודל 5X5 ס"מ, מבטון עם מוסף פולימרי, הלחמת "יריעות חיזוק" ביטומניות בעובי4 מ"מ, ברוחב 33 ס"מ, במפגשי המישורים השונים ,רצועת איטום אופקית כעורה סביב קונטור המבנה להרחקת מיים</t>
  </si>
  <si>
    <t>01.05.001.0030</t>
  </si>
  <si>
    <t>הגנה ע''י לוחות רונדופן סביב אלמנטים פנימיים אנכיים מתחת לרצפה</t>
  </si>
  <si>
    <t>01.05.001.0040</t>
  </si>
  <si>
    <t>עצר מים כימי ''סוול סטוטפ'' בהפסקות יציקה בין רצפות וקירות תת קרקעים בהתאם לפרטים והנחיות יועץ איטום</t>
  </si>
  <si>
    <t>מ'</t>
  </si>
  <si>
    <t>סה"כ לאיטום רצפות , קורות , מסדי בטון ,קירות  וגגות תת קרקעים</t>
  </si>
  <si>
    <t>01.05.003</t>
  </si>
  <si>
    <t>איטום חדרים רטובים</t>
  </si>
  <si>
    <t>01.05.003.0010</t>
  </si>
  <si>
    <t>איטום רצפת חדרים רטובים ע''י איטום צמנטי כגון ''SIKA TOP 107'' ב-2 שכבות ,טיפול בצנרת חודרת רצפה/קירות . העבודה תכלול יציקת מדה מוחלקת , ביצוע רולקות בהיקף החדרים וסביב הצנרת. בסיום ביצוע העבודה תבוצע הצפת המקום למשך 48 שעות לפחות.</t>
  </si>
  <si>
    <t>סה"כ לאיטום חדרים רטובים</t>
  </si>
  <si>
    <t>01.05.006</t>
  </si>
  <si>
    <t>איטום קירות בטון לפני חיפויים</t>
  </si>
  <si>
    <t>01.05.006.0010</t>
  </si>
  <si>
    <t>איטום קירות בטון חיצוניים לפני חיפוי אבן הכולל הכנת הקיר והחלקתו לאיטום כולל סתימת חורים וסגרגציה בקירות והכנה לאיטום חלונות וקירות מסך,ואיטום קירותב-3 מריחות חומר איטום צמנטי מסוג "סיקה סיל 105" בעובדו רכיבי י 3 מ"מ ומסביב לעוגנים וחיבורים של מערכת חיפוי לקירות יש למרוח מסטיק איטום מסוג סיקה הכלקומפלט.</t>
  </si>
  <si>
    <t>סה"כ לאיטום קירות בטון לפני חיפויים</t>
  </si>
  <si>
    <t>01.05.008</t>
  </si>
  <si>
    <t>איטום מרחבים מוגנים</t>
  </si>
  <si>
    <t>01.05.008.0010</t>
  </si>
  <si>
    <t>איטום מרחבים מוגנים וקבלת אישור הג''א כולל שימוש באביזרי מעבר קיר תקניים, שימוש בחומרי איטום מעברי צנרת חשמל/תקשורת , צנרת מיזוג אויר , מים, ניקוז וכדומה</t>
  </si>
  <si>
    <t>קומפ</t>
  </si>
  <si>
    <t>סה"כ לאיטום מרחבים מוגנים</t>
  </si>
  <si>
    <t>סה"כ לעבודות איטום</t>
  </si>
  <si>
    <t>01.06</t>
  </si>
  <si>
    <t>נגרות ומסגרות</t>
  </si>
  <si>
    <t>01.06.001</t>
  </si>
  <si>
    <t>מסגרות בניין</t>
  </si>
  <si>
    <t>01.06.001.0010</t>
  </si>
  <si>
    <t>מדרגות פלדה+ מעקה ומאחז יד עבור מדרגות ומשטח אופקי 1 ) 2גרמי מדרגות( 20מדרגות ) ומשטח ביניים בגיאומטריה נתונה ברשימות בנוי פלדה על בסיס קונסטרוקציה נושאת UPN200 ומדרגות רום ושלח מפח מרוג בעובי 4מ''מ 2 ) מעקה בנוי עמודי פלדה- פלח כפול 60/12 , וקושרות אופקיות / אלכסוניות ממוטות עגולים בקוטר 20מ''מ , פלטות עיגון בעובי 12 מ''מ. 3)מאחז יד ינטגרלי עם המעקה בנוי פלח 40/10 ומאחז יד מותקן על הקיר כנ''ל . כל הפריטים יעברו גיליוון חם וצביעהבשלש שכבות של צבע יסוד ושלוש שכבות צבע אפוקסי בגוון לפי בחירת האדריכל. המעקה ייבדק ע''י מעבדה להתאמה לת''י 1142. על הקבלן להכין תכנית ייצור מפורטת לאישור האדריכל והמהנדס</t>
  </si>
  <si>
    <t>01.06.001.0020</t>
  </si>
  <si>
    <t>מאחז יד מותקן על הקיר בנוי וי פלח 40/10 . כל הפריטים יעברו גיליוון חם וצביעה בשלש שכבות של צבע יסוד ושלוש שכבות צבע פיליאור בגוון לפי בחירת האדריכל.</t>
  </si>
  <si>
    <t>01.06.001.0030</t>
  </si>
  <si>
    <t>חזית ארון פח מודולרי מגולוון וצבוע בתנור בגוון ע''פ בחירת האדריכל כדוגמת חב' ''שהרבני'' דגם 369 במידות כלליות 220/250. דלתות ברוחב עד 80 ס''מ עם סידורנעילה +שדה קבוע עליון הניתן לפריקה.</t>
  </si>
  <si>
    <t>01.06.001.0070</t>
  </si>
  <si>
    <t>דלת ממ''מ - דלת הדף מוסדית ''דור חדש'' במידות 100/200לרבות הכנת צירים להתקנת כנף דלת נגרות פנימית.</t>
  </si>
  <si>
    <t>01.06.001.0080</t>
  </si>
  <si>
    <t>חלון הדף ממ''מ - חלון הדף מוסדי עם תריס נגרר לתוך כיס . פתח אור 100/100 . רוחב המשקוף יתואם עם חיפויי חוץ ופנים .</t>
  </si>
  <si>
    <t>01.06.001.0090</t>
  </si>
  <si>
    <t>שרוול מעבר צנרת דרך קיר מרחב מוגן בקוטר 4'' עם ''פלנץ'' משני צידי הקיר . אורך השרוול יותאם לעובי הקיר וציפויי הקיר .</t>
  </si>
  <si>
    <t>01.06.001.0100</t>
  </si>
  <si>
    <t>שרוול מעבר צנרת דרך קיר מרחב מוגן בקוטר 8'' עם ''פלנץ'' משני צידי הקיר . אורך השרוול יותאם לעובי הקיר וציפויי הקיר .</t>
  </si>
  <si>
    <t>01.06.001.0110</t>
  </si>
  <si>
    <t>מערכת 6 תאי שירותים הכוללת מחיצ ות דלתות מלוחות 18 HPL מ''מ על פי תיאור בפריט כולל וו תליה זוגי,מתקן כפול לנייר טואלט כדוגמת חב' ''פנל פרויקטים'', ''שיינזון'' או ש''ע בגוון על פי בחירת האדריכל</t>
  </si>
  <si>
    <t>01.06.001.0120</t>
  </si>
  <si>
    <t>חזית ארון פח מודולרי מגולוון וצבוע בתנור בגוון ע''פ בחירת האדריכל כדוגמת חב' ''שהרבני'' דגם 369 במידות כלליות 300/250. דלתות ברוחב עד 80 ס''מ עם סידורנעילה +שדה קבוע עליון הניתן לפריקה.</t>
  </si>
  <si>
    <t>סה"כ למסגרות בניין</t>
  </si>
  <si>
    <t>01.06.002</t>
  </si>
  <si>
    <t>תת פרק 06.02  - נגרות</t>
  </si>
  <si>
    <t>01.06.002.0001</t>
  </si>
  <si>
    <t>מפרט כללי לדלתות עץ</t>
  </si>
  <si>
    <t>01.06.002.0002</t>
  </si>
  <si>
    <t>כנף הדלת: מסגרת עץ גושני, מסוג לבחירת האדריכל, מילוי 100% פלקסבורד</t>
  </si>
  <si>
    <t>01.06.002.0003</t>
  </si>
  <si>
    <t>מלבן: אם לא נאמר אחרת- פח פלדה מגולוון בעובי 2 מ"מ, כולל גומי לאיטום במגרעת מתאימה לפי פרט האדריכל</t>
  </si>
  <si>
    <t>01.06.002.0004</t>
  </si>
  <si>
    <t>גימור: פורמאיקה מסוג וגון לפי בחירת האדריכל</t>
  </si>
  <si>
    <t>01.06.002.0005</t>
  </si>
  <si>
    <t>פירזול- צירים, ידיות,מנעולי,מעצור דלת : ''NORMBAU'' או ''YALE'' . צילינדר עם מפתח ''מסטר'' מסדרה על פי דרישת המזמין</t>
  </si>
  <si>
    <t>01.06.002.0010</t>
  </si>
  <si>
    <t>פריט נ-1 אספקה והתקנת דלת עץ במידות120/210עם צוהר מזוגג 15/30 . כנף עץ מצופה פורמאיקה עם קנט עץ בוק ,מילוי הכנף 100% פלקסבורד,משקוף פח מגולוון וצבועעם מגרעת לאטם גומי היקפי וכל הנדרש ברשימות הנגרות. צילנדר עם מערכת מפתחות ''מסטר'' מהיצרן ומהסדרה שתוגדר על ידי המזמין</t>
  </si>
  <si>
    <t>01.06.002.0020</t>
  </si>
  <si>
    <t>אספקה והתקנת דלת עץ במידות100/210 עם משקוף פח לפי פרית נ-2 ברשימות. כנף עץ מצופה פורמאיקה עם קנט עץ בוק ,מילוי הכנף 100% פלקסבורד,משקוף פח מגולוון וצבוע עם מגרעת לאטם גומי היקפי וכל הנדרש ברשימות הנגרות. צילנדר ''תפוס/פנוי''</t>
  </si>
  <si>
    <t>סה"כ לתת פרק 06.02  - נגרות</t>
  </si>
  <si>
    <t>סה"כ לנגרות ומסגרות</t>
  </si>
  <si>
    <t>01.09</t>
  </si>
  <si>
    <t>עבודות טיח</t>
  </si>
  <si>
    <t>01.09.001</t>
  </si>
  <si>
    <t>01.09.001.0010</t>
  </si>
  <si>
    <t>טיח פנים שתי שכבות סרגל בשני כיוונים על שטחים מישוריים תוך יישום סרגלי ''מייקים'' כל 150ס''מ כולל פינות טיח(הסעיף מתייחס לשטחים ללא חיפוי קרמיקה .) .</t>
  </si>
  <si>
    <t>01.09.001.0020</t>
  </si>
  <si>
    <t>טיח סינטטי "בגר" או טיח גבס מאושר הג''א הכל לפי מפרט הספק "טמבור" ולפי הוראות פיקוד העורף והמפקח בשטח.</t>
  </si>
  <si>
    <t>סה"כ לעבודות טיח</t>
  </si>
  <si>
    <t>01.10</t>
  </si>
  <si>
    <t>עבודות רצוף, חיפוי , משטחי שיש, אביזרים</t>
  </si>
  <si>
    <t>01.10.001</t>
  </si>
  <si>
    <t>עבודות ריצוף באריחי גרניט פורצלן</t>
  </si>
  <si>
    <t>01.10.001.0010</t>
  </si>
  <si>
    <t>קומת כניסה לובי מרכזי ומסדרונות :ריצוף באריחי גרניט פורצלן במחיר יסוד150 ש"ח/מ"ר על גבי מילוי מיוצב עם מלט לבן . המחיר כולל מילוי מישקים לרמת החלקהR10. על הקבלן לספק אישור האבן ע''י מעבדה מוסמכת לעמידות בשחיקה ,ספיגות, ורמת החלקה</t>
  </si>
  <si>
    <t>01.10.001.0060</t>
  </si>
  <si>
    <t>כיתות ,חדר ממ''מ, :ריצוף באריחי גרניט פורצלן במידות שונות במחיר יסוד120 ש"ח/מ"ר על גבי מילוי מיוצב. המחיר כולל גם ביצוע משקים בעובי3 מ"מ בקוים עוברים ומילואם ברובה תוצרת spectralock pro) laticrete) בלבד בגוון לבחירת האדריכל</t>
  </si>
  <si>
    <t>01.10.001.0061</t>
  </si>
  <si>
    <t>חדרי שירותים :ריצוף באריחי גרניט פורצלן במידות שונות במחיר יסוד120 ש"ח/מ"ר על גבי מילוי מיוצב. המחיר כולל גם ביצוע משקים בעובי3 מ"מ בקוים עוברים ומילואם ברובה תוצרת spectralock pro) laticrete) בלבד בגוון לבחירת האדריכל</t>
  </si>
  <si>
    <t>01.10.001.0070</t>
  </si>
  <si>
    <t>פנל מריצוף הנ''ל בגובה 10 ס''מ</t>
  </si>
  <si>
    <t>סה"כ לעבודות ריצוף באריחי גרניט פורצלן</t>
  </si>
  <si>
    <t>01.10.002</t>
  </si>
  <si>
    <t>חיפוי פנים  באריחי קרמיקה/גרניט פורצלן</t>
  </si>
  <si>
    <t>01.10.002.0001</t>
  </si>
  <si>
    <t>כל דגמי הרצופים והחיפויים לרבות ספק האריחים טעונים אישור מוקדם של 3 גורמים: המזמין, האדריכל ,מפקח . ללא אישור מוקדם של הגורמים הנ''ל לא יסופק חומר כלשהו לאתר.הרצופים יעמדו בכל הדרישות של תקינה בהקשר לרמת ההחלקה , חוזק , אחידות גיאומטריה , ספיגהמחיר יסוד הוא מחיר קניה בחנות הספק לרבות הובלה ופריקה בגבולות המגרש . כל העלויות מחוץ למסגרת של מחיר יסוד מגולמים במחירי יחידה של כתב הכמויותמובהר בכך , כי למזמין תהיה זכות בלעדית להתמקח עם הספק על מחירי יסוד ולפי כך להחליט על התאמת הספק לפרויקט ואף לבחור את הספק לאספקת חומרי גלם .במידה וייקבע מחיר יסוד נמוך מהנקוב בכתב הכמויות יתקבל זיכוי ממחיר יחידה בהתאם לכ סעיף רלוונטי .</t>
  </si>
  <si>
    <t>01.10.002.0010</t>
  </si>
  <si>
    <t>מסדרונות ומבואות : חיפוי קירות בארחי גרניט פורצלן בגובה עד 130ס''מ לרבות פרופיל סיום U להפרדה בין טיח לרצוף : חיפוי קירות באריחי קרמיקה ו/או גרניטפורצלן במידות שונות בהדבקה במחיר יסוד של 120ש"ח/מ"ר, המחיר כולל גם פסי עיטור בגוון אחר, מילוי מישקים ברובה אפוקסית תוצרת spectralock pro) laticrete) בלבד</t>
  </si>
  <si>
    <t>01.10.002.0120</t>
  </si>
  <si>
    <t>חיפוי קירות בארחי גרניט פורצלן חדרי שירותים :חיפוי באריחי גרניט פורצלן במידות60/30 ס"מ בהדבקה , במחיר יסוד של 180 ש"ח/מ"ר, המחיר כולל גם פסי עיטור בגוון אחר,מילוי מישקים ברובה אפוקסית תוצרת spectralock pro) laticrete) בלבד</t>
  </si>
  <si>
    <t>סה"כ לחיפוי פנים  באריחי קרמיקה/גרניט פורצלן</t>
  </si>
  <si>
    <t>01.10.006</t>
  </si>
  <si>
    <t>אבזור וסידורי הנגשת נכים</t>
  </si>
  <si>
    <t>01.10.006.0010</t>
  </si>
  <si>
    <t>ידית אחיזה L מאלומיניום, ציפוי פולימיד באורך 60/60 ס"מ תוצרת PRESSALIT בגוון לפי בחירת האדריכל מק"ט RT120, או שו"ע</t>
  </si>
  <si>
    <t>01.10.006.0020</t>
  </si>
  <si>
    <t>ידית מתרוממת מתכווננת מעלה מטה תוצרת PRESSALIT בגוון לפי בחירת האדריכל מק"ט R3018, או שו"ע</t>
  </si>
  <si>
    <t>01.10.006.0021</t>
  </si>
  <si>
    <t>ידית משיכה בצד הפנימי של תא שירותי נכים תוצרת ''PRESALIT'' מאלומיניום מצופה פולימיד</t>
  </si>
  <si>
    <t>01.10.006.0030</t>
  </si>
  <si>
    <t>משטח התראה מישושי עשוי מסמרות נירוסטה בצפיפות בהתאם לתקן - מדידה לפי מטר אורך של רצועה ברוחב 60ס''מ</t>
  </si>
  <si>
    <t>01.10.006.0040</t>
  </si>
  <si>
    <t>פס מוביל לכבדי ראיה עשוי אלמנטי נירוסטה באורך 30 ס''מ צפיפות ע''פ דרישות תקן . מדידה לפי מטר אורך רצועה ברוחב 30ס''מ</t>
  </si>
  <si>
    <t>סה"כ לאבזור וסידורי הנגשת נכים</t>
  </si>
  <si>
    <t>01.10.008</t>
  </si>
  <si>
    <t>משטחי עבודה</t>
  </si>
  <si>
    <t>01.10.008.0010</t>
  </si>
  <si>
    <t>משטח שיש קיסר מדגם של סדרה 4 שייבחר ע''י האדריכל בהתקנה קונזולית על תומכי נירוסטה במידות 420/60 לרבות הגבהה אחורית 15ס''מ , ביצוע פתחים לאשפהבקוטר 120מ'מ קידוחים עבור ברזים ברז , סבוניה</t>
  </si>
  <si>
    <t>01.10.008.0020</t>
  </si>
  <si>
    <t>משטח שיש קיסר מדגם של סדרה 4 שייבחר ע''י האדריכל בהתקנה קונזולית על תומכי נירוסטה במידות 600/60 לרבות הגבהה אחורית 15ס''מ , ביצוע פתחים לאשפהבקוטר 120מ'מ קידוחים עבור ברזים ברז , סבוניה</t>
  </si>
  <si>
    <t>סה"כ למשטחי עבודה</t>
  </si>
  <si>
    <t>סה"כ לעבודות רצוף, חיפוי , משטחי שיש, אביזרים</t>
  </si>
  <si>
    <t>01.11</t>
  </si>
  <si>
    <t>עבודות צבע</t>
  </si>
  <si>
    <t>01.11.001</t>
  </si>
  <si>
    <t>עבודות צביעה</t>
  </si>
  <si>
    <t>01.11.001.0020</t>
  </si>
  <si>
    <t>מערכת "סופרקריל" על תקרות וקירות פנים כדלקמן: א. סתימת חורים וסדקים, שיפשוף וניקוי מאבק+ שכבת ''בונדרול'' . ב. שכבות "סופרקריל" בגוון לבחירת האדריכל עד כיסוי מלא - (שתי שכבות לפחות).</t>
  </si>
  <si>
    <t>סה"כ לעבודות צביעה</t>
  </si>
  <si>
    <t>סה"כ לעבודות צבע</t>
  </si>
  <si>
    <t>01.12</t>
  </si>
  <si>
    <t>אלומיניוםהערות</t>
  </si>
  <si>
    <t>01.12.0010</t>
  </si>
  <si>
    <t>מחירי היחידה כוללים את כל הפירוט המפורט ברשימת האלומיניום של האדריכל ובפירוט להלן ועל הקבלן לכלול את כל הפירוטים במחירי היחידה</t>
  </si>
  <si>
    <t>01.12.0020</t>
  </si>
  <si>
    <t>משקוף עיוור מפח מגולוון 2.0 מ"מ. חיבור המשקוף העיוור ללא ניטים. חיבורים וריתוכים ייצבעו בצבע עשיר אבץ.</t>
  </si>
  <si>
    <t>01.12.0030</t>
  </si>
  <si>
    <t>איטום ביריעות .E.P.D.M, וכן את כל פרטי האיטום המחמירים ביותר</t>
  </si>
  <si>
    <t>01.12.0080</t>
  </si>
  <si>
    <t>גמר צבע רטוב/אבקתי, או שו"ע בגוון ע"פ בחירת האדריכל. עובי השכבה לפי הוראות חב' "קליל"כל פריטי האלומיניום מבוססים על מערכת פרופילי קליל 4500 עם פרזול מקורי של חב' קליל .</t>
  </si>
  <si>
    <t>01.12.001</t>
  </si>
  <si>
    <t>חלונות ודלתות</t>
  </si>
  <si>
    <t>01.12.001.0010</t>
  </si>
  <si>
    <t>פריט א-1: דלת דו כנפית במידות220/240 על בסיס פרופיל קליל 4900, לרבות מנעול עם מנגנון בהלה של חב' YALE עם צילינדר ממערכת מסטר הקיימת בקמפוס , מחזירשמן ''DORMA '' שטוח לעומסים כבדים, זיגוג בידודי ומחוסם 6+8+6</t>
  </si>
  <si>
    <t>01.12.001.0020</t>
  </si>
  <si>
    <t>פריט א-2: דלת חד כנפית במידות125/240 על בסיס פרופיל קליל 4900, לרבות מנעול עם מנגנון בהלה של חב' YALE עם צילינדר ממערכת מסטר הקיימת בקמפוס , מחזירשמן ''DORMA '' שטוח לעומסים כבדים, זיגוג בידודי ומחוסם 6+8+6</t>
  </si>
  <si>
    <t>01.12.001.0030</t>
  </si>
  <si>
    <t>פריט א-3: חלון אלומיניום הזזה במידות 220/130 ס"מ +רשת זבובים . החלון בנוי פרופיל קליל 7000 על בסיס 3 מסילות . זיגוג בידודי 4+6+4</t>
  </si>
  <si>
    <t>01.12.001.0040</t>
  </si>
  <si>
    <t>פריט א-4: חלון אלומיניום הזזה במידות 205/130 ס"מ +רשת זבובים . החלון בנוי פרופיל קליל 7000 על בסיס 3 מסילות . זיגוג בידודי 4+6+4</t>
  </si>
  <si>
    <t>01.12.001.0050</t>
  </si>
  <si>
    <t>פריט א-5 :חלון אלומיניום פתיחת ציר ''קיפ'' במידות 50/55 ס"מ בנוי פרופיל ''קליל 4500 בגוון ע''פ בחירה , זיגוג 4+6+4 חלבי</t>
  </si>
  <si>
    <t>01.12.001.0060</t>
  </si>
  <si>
    <t>פריט א-4 :חלון אלומיניום ''דריי-קיפ'' למרחב מוגן במידות 100/100 ס"מ , מטיפוס א-4 לפי רשימה פרטי פקע''ר+ רשת גלילה נגד זבובים .</t>
  </si>
  <si>
    <t>סה"כ לחלונות ודלתות</t>
  </si>
  <si>
    <t>סה"כ לאלומיניוםהערות</t>
  </si>
  <si>
    <t>01.14</t>
  </si>
  <si>
    <t>עבודות אבן</t>
  </si>
  <si>
    <t>01.14.001</t>
  </si>
  <si>
    <t>חיפוי קירות חוץ</t>
  </si>
  <si>
    <t>01.14.001.0009</t>
  </si>
  <si>
    <t>הקבלן מופנה להוראות המפרט הבינמשרדי ות''י 2378 . הקבלן יציג דוגמאות אבן בעיבודים שונים בהתאם לתכניות . גוון האבן וחזות ייאושרו על ידי מנהל פרויקט ואדריכל והקבלן ישלח את האבנים לבדיקת מ''ת . האבן שתסופק לשטח ההיות ברמת ספיגה מירבית של 1%. רק לאחר הוכחת התאמה של האבן לדרישות הנ''ל הקבלן יורשה לספק את האבן לאתר. במהלך הביצוע ואספקת משלוחים יבוצעו בדיקות אבן חוזרות לוידוא התאמה .חיפוי האבן יבצע על גבי רשת מגולוונת בקוטר 4.2 מ''מ 10/10 שתקובע לשלד המבנה על ידי ברגי ג'מבו כל 45 ס''מ העומדים בכח שליפה של 150 ק'ג. על הקבלן לספקנתוני יצרן הברגים לאימות הנתונים.הקבלן יבצע דוגמא לחיפוי קיר בשטח שלא יפחת מ- 4מ''ר וכלול את כל העיבודים הנדרשים. כמוכן יבצע קבלן דוגמת פתח עם חשפי אבן לאישור</t>
  </si>
  <si>
    <t>01.14.001.0010</t>
  </si>
  <si>
    <t>חיפוי קירות חוץ באבן בעיבוד ''תלטיש '' כדוגמת הקיים עובי 5ס"מ , . המחיר כולל כל החומרים ועבודות לפי ת''י 2378 חלק ב' מילוי בטון , אלמנטי הנשיאה והקשירה, רשתות מגולוונות ממוטות בקוטר 4.2 מ"מ כל 10/10 ס"מ,4 עוגני נירוסטה לפי דרישות התקן, זויתנים מגולוונים L 100/100/8 מתחת לשורה ראשונה ומעל פתחים ולכל היותר במרחק אנכיים של 3.5 מ' האחד מהשני, המחיר כולל עיבוד פינות, מישקים כמתואר בפרישות האדריכל, כיחול מישקים, מישקים גמישים אופקיים וכו' הכל כמתוארבתכ' אדריכלות, קונסטרוקציה ובפרטים. המדידה נטו לפי שטח החזית.</t>
  </si>
  <si>
    <t>01.14.001.0020</t>
  </si>
  <si>
    <t>חיפוי חשפים (גליפים) ברוחב עד 40 ס"מ באבן כנ"ל אך בעיבוד מוטבה. הקבלן יבצע חשפים ע''י שימוש באלמנטי אבן פינתיים מלאים, אבני ''דסטור'' ל חיפוי עמודיםאו בין חלונות, אבן ''רישא'' עם עיבוד משתנה בחשף שהוא חלק משטח חיפוי הקיר</t>
  </si>
  <si>
    <t>01.14.001.0030</t>
  </si>
  <si>
    <t>חיפוי משקופים ברוחב כ-40 ס''מ + כותרת אבני ראשה (קשת שטוחה) בסידור רדיאלי בהתאם לחזיתות ופרטי אדריכלות בגובה כמסומן בחזיתות באבן כנ"ל אך בעיבוד מוטבה. הקבלן יבצע אלמנטים ע''י שימוש באלמנטי אבן פינתיים מלאים.</t>
  </si>
  <si>
    <t>01.14.001.0040</t>
  </si>
  <si>
    <t>אדני חלונות גושניין ( בורטג') מאבן כנ''ל בעובי 5 ס"מ וברוחב כ-35 ס"מ, לרבות הסדרת שיפוע פני האדן</t>
  </si>
  <si>
    <t>סה"כ לחיפוי קירות חוץ</t>
  </si>
  <si>
    <t>סה"כ לעבודות אבן</t>
  </si>
  <si>
    <t>01.22</t>
  </si>
  <si>
    <t>תקרות תלויות ומחיצות גבס</t>
  </si>
  <si>
    <t>01.22.001</t>
  </si>
  <si>
    <t>חיפוי גבס ומחיצות גבס</t>
  </si>
  <si>
    <t>01.22.001.0001</t>
  </si>
  <si>
    <t>סגירת המחיצות תהיה מושלמת עד תקרת הבטון גם מעל גובה תקרות התותב</t>
  </si>
  <si>
    <t>01.22.001.0010</t>
  </si>
  <si>
    <t>ציפוי קירות חיצוניים בפלטות גבס ירוק 16מ''מ עובי חד-קרומיות בעובי כולל של 70 מ"מ, עם מסילה עליונה ותחתונה וניצבים מפח פלדה מגולבן , הכל עד גמר מושלם, מוכן לצביעה, המדידה נטו - ללא פתחים ). המחיר כולל חיבור הגבס לקיר קיים או למשקוף ע"י פרופיל J-TRIM ואיטום ע"י מסטיק גמיש ופס פלציב 50/5 מ"מ, הכל לפי פרטים של האדריכל</t>
  </si>
  <si>
    <t>01.22.001.0020</t>
  </si>
  <si>
    <t>מחיצות גבס דו-קרומיות (בשני הצדדים) מפלטות גבס בעובי כולל של 120 מ"מ, עם מסילה עליונה ותחתונה וניצבים מפח פלדה מגולבן , הכל עד גמר מושלם, מוכן לצביעה, המדידה נטו - ללא פתחים ). המחיר כולל חיבור הגבס לקיר קיים או למשקוף ע"י פרופיל J-TRIM ואיטום ע"י מסטיק גמיש ופס פלציב 50/5 מ"מ, הכל לפי פרטים של האדריכל</t>
  </si>
  <si>
    <t>01.22.001.0030</t>
  </si>
  <si>
    <t>תוספת למחיצות גבס, עבור בידוד אקוסטי ע"י צמר סלעים בעובי "2 במשקל מרחבי של 80 ק"ג/מ"ק</t>
  </si>
  <si>
    <t>סה"כ לחיפוי גבס ומחיצות גבס</t>
  </si>
  <si>
    <t>01.22.002</t>
  </si>
  <si>
    <t>תקרות תלויות</t>
  </si>
  <si>
    <t>01.22.002.0010</t>
  </si>
  <si>
    <t>תקרה אקוסטית מלוחות מינרליים מודולריים מסוג "Ecophon Advantage" בעובי 15 מ"מ חצי שקוע במידות אריח 60/60 ס"מ. המחיר כולל את הפרופילים הנושאים והמשנייםאלמנטי התליה וגמר לוח גבס חלק(סינר דמי ברוחב עד 60 ס''מ מותקן על גבי קונסטרוקצית התקרה המודולרית עם סיום פרופיל''J'' בהיקף כל חדר/ חלל סגור,ושפכטל כהכנה לצביעה . המחיר כולל עיבוד פתחי מ"א, תאורה וספרינקלרים. הכל מושלם ע"פ הוראות יצרן והמפרט הטכני המיוחד.</t>
  </si>
  <si>
    <t>01.22.002.0020</t>
  </si>
  <si>
    <t>תוספת מחיר בגין מערכת תליות ע''פ דרישות הג''א במרחב המוגן</t>
  </si>
  <si>
    <t>01.22.002.0030</t>
  </si>
  <si>
    <t>תקרת מגשים מאריחי פח ברוחב 30 ס"מ עם פאזה ובעובי פח 0.65 מ"מ בגוון שייבחר ע"י האדריכל. המחיר כולל פרופילים נושאים ואלמנטי התליה עם פרופיל 30/30/2 L מ"מ, ו- 25/25/25 Z מ"מ, עד לביצוע מושלם של העבודה כולל עיבוד פתחי מ"א, תאורה וספרינקלרים. הכל מושלם ע"פ הוראות יצרן והמפרט הטכני המיוחד. וכמתואר במפרטהטכני המיוחד</t>
  </si>
  <si>
    <t>01.22.002.0040</t>
  </si>
  <si>
    <t>מגשרי גובה/קורות גבס בפריסה 7-50ס''מ הנראה לעין</t>
  </si>
  <si>
    <t>סה"כ לתקרות תלויות</t>
  </si>
  <si>
    <t>סה"כ לתקרות תלויות ומחיצות גבס</t>
  </si>
  <si>
    <t>01.23</t>
  </si>
  <si>
    <t>כלונסאות</t>
  </si>
  <si>
    <t>01.23.001</t>
  </si>
  <si>
    <t>ביסוס -כלונסאות מיקרופייל</t>
  </si>
  <si>
    <t>01.23.001.0010</t>
  </si>
  <si>
    <t>הערות : הקבלן מופנה לדו'ח קרקע המאפיין את אופן ביצוע עבודה ותופעות קרקע צפויות . המבצע יקח בחשבון כחלק ממחיר ביצוע כלונסאות את כל ההנחיות כמפורט בדו''ח. הבדיקות יבוצעו ע''י מעבדה מורשית ע''י יועץ קרקע. הקבלן יעביר תכנית AS MADEמיקום של מרכזי כלונסאות ע''י מודד מוסמך לאחר ביצוע ל 100%כלונסאות . הקבלן יעסיק גיאולוג מומחה ומנוסה שיאושר ע''י יועץ הקרקע בעבודות הביסוס לצורכי פיקוח צמוד והכנת דו''ח ביצוע כלונסאות מפורט . כל מחירי היחדה כוללים את שירותיו של גיואולוג מומחה צמוד . דו''ח ביצוע כלונסאות חתום ע''י גיאולוג ומהנדס ביצוע של הקבלן מהווה תנאי לקבלת אישור על בורות הביסוס.</t>
  </si>
  <si>
    <t>כלונסאות מיקרופייל - קידוח בקוטר 45 ס''מ, כלוב זיון עם מוטות אורכיים לרבות קוצים מעל הכלונס וחישוקים לוליאניים כמפורט בתכנית הביסוס ויציקת בטון ב-30 שקיעה 6'' בעומק עד 10מטר</t>
  </si>
  <si>
    <t>סה"כ לביסוס -כלונסאות מיקרופייל</t>
  </si>
  <si>
    <t>סה"כ לכלונסאות</t>
  </si>
  <si>
    <t>01.24</t>
  </si>
  <si>
    <t>פירוקים</t>
  </si>
  <si>
    <t>01.24.040</t>
  </si>
  <si>
    <t>תת פרק 24.40  - עבודות פירוק והריסה בפיתוח</t>
  </si>
  <si>
    <t>01.24.040.0509</t>
  </si>
  <si>
    <t>פירוק זהיר של גדר פלדה מוסדית המותקנת לאורך הכביש( על פי הנחיה מפורשת של המזמין)</t>
  </si>
  <si>
    <t>01.24.040.0609</t>
  </si>
  <si>
    <t>הריסת קירות תמך קיימים מצופה באבן כולל הריסת יסוד, גובה הקירות המשוער עד 1.0 מטר.</t>
  </si>
  <si>
    <t>01.24.040.0700</t>
  </si>
  <si>
    <t>פרוק רצוף משתלבות ברחבות ושבילים אחסון על משטחים ושימוש חוזר.</t>
  </si>
  <si>
    <t>01.24.040.0800</t>
  </si>
  <si>
    <t>פרוק אבני שפה מסוגים שונים ושימוש חוזר במידת הצורך.</t>
  </si>
  <si>
    <t>סה"כ לתת פרק 24.40  - עבודות פירוק והריסה בפיתוח</t>
  </si>
  <si>
    <t>סה"כ לפירוקים</t>
  </si>
  <si>
    <t>01.40</t>
  </si>
  <si>
    <t>עבודות פיתוח</t>
  </si>
  <si>
    <t>01.40.001</t>
  </si>
  <si>
    <t>עבודות פיתוח ומצעים</t>
  </si>
  <si>
    <t>01.40.001.0500</t>
  </si>
  <si>
    <t>אספקה פיזור והידוק מבוקר מצע סוג א בעובי 20 מ"מ לשבילים ורחבות</t>
  </si>
  <si>
    <t>סה"כ לעבודות פיתוח ומצעים</t>
  </si>
  <si>
    <t>01.40.002</t>
  </si>
  <si>
    <t>קירות ומסלעות</t>
  </si>
  <si>
    <t>01.40.002.0400</t>
  </si>
  <si>
    <t>קיר כובד מבטון ב-30 בגבהים עד 5 מטר עם חזית אבן פראית כדוגמת הקיים, עיבוד ראש הקיר באבן כנ''ל ברוחב 40 ס''מ לרבות עבודות עפר עד תחתית היסוד ומילוי חומר מודרג בהידוק מכאני בשכבות של 30 ס''מ</t>
  </si>
  <si>
    <t>סה"כ לקירות ומסלעות</t>
  </si>
  <si>
    <t>01.40.003</t>
  </si>
  <si>
    <t>אבני שפה, ריצופים ומדרגות</t>
  </si>
  <si>
    <t>01.40.003.0100</t>
  </si>
  <si>
    <t>ריצוף שבילים באבנים משתלבות מסוג נוסטלית בגוונים ע''פ בחירת האדריכל , כולל הידוק שתית, חול ים נקי, אספקה והנחה בהתאם לתכניות, לפרטים ולמפרט מיוחד.</t>
  </si>
  <si>
    <t>01.40.003.0300</t>
  </si>
  <si>
    <t>אבן גן שיפועית קטומה, צבע מחוספס, כולל אספקה, יחידות פינה וזוית, הנחה ומסד וגב מבטון בהתאם למפרט המיוחד, לתכניות ולפרטים</t>
  </si>
  <si>
    <t>סה"כ לאבני שפה, ריצופים ומדרגות</t>
  </si>
  <si>
    <t>01.40.004</t>
  </si>
  <si>
    <t>עבודות שונות</t>
  </si>
  <si>
    <t>01.40.004.0200</t>
  </si>
  <si>
    <t>גדר רשת מרותכת גדם "לירון" בגובה 1.1 מ' תוצרת או תעש או ש"ע כולל עיגון ביסודות בטון מוזין לפי תכינות ופרטים.</t>
  </si>
  <si>
    <t>01.40.004.0300</t>
  </si>
  <si>
    <t>כנ"ל, גדר רשת מרותכת גדם "סיון" ע"ג קיר תומך לפי תכניות ופרטים.</t>
  </si>
  <si>
    <t>01.40.004.0310</t>
  </si>
  <si>
    <t>גדר מוסדית עם קרן משופעת בגובה 240ס''מ כדוגמת הקיים מגולוונת וצבועה בתנור בגוון הקיים מותקנת על גבי קירות בעזרת קידוח או על הקרקע</t>
  </si>
  <si>
    <t>סה"כ לעבודות שונות</t>
  </si>
  <si>
    <t>סה"כ לעבודות פיתוח</t>
  </si>
  <si>
    <t>סה"כ לקומה 1-, מבנה קונוונציאונלי</t>
  </si>
  <si>
    <t>02</t>
  </si>
  <si>
    <t>קומה 0.00- בניה קלה</t>
  </si>
  <si>
    <t>02.05</t>
  </si>
  <si>
    <t>02.05.003</t>
  </si>
  <si>
    <t>02.05.003.0010</t>
  </si>
  <si>
    <t>02.06</t>
  </si>
  <si>
    <t>02.06.001</t>
  </si>
  <si>
    <t>02.06.001.0030</t>
  </si>
  <si>
    <t>02.06.001.0110</t>
  </si>
  <si>
    <t>מערכת 2 תאי שירותים הכוללת מחיצ ות דלתות מלוחות 18 HPL מ''מ על פי תיאור בפריט כולל וו תליה זוגי,מתקן כפול לנייר טואלט כדוגמת חב' ''פנל פרויקטים'', ''שיינזון'' או ש''ע בגוון על פי בחירת האדריכל</t>
  </si>
  <si>
    <t>02.06.001.0120</t>
  </si>
  <si>
    <t>02.06.002</t>
  </si>
  <si>
    <t>02.06.002.0001</t>
  </si>
  <si>
    <t>02.06.002.0002</t>
  </si>
  <si>
    <t>02.06.002.0003</t>
  </si>
  <si>
    <t>02.06.002.0004</t>
  </si>
  <si>
    <t>02.06.002.0005</t>
  </si>
  <si>
    <t>02.06.002.0010</t>
  </si>
  <si>
    <t>02.06.002.0020</t>
  </si>
  <si>
    <t>02.06.003</t>
  </si>
  <si>
    <t>מחיצה אקוסטית ניידת מתקפלת</t>
  </si>
  <si>
    <t>סה"כ למחיצה אקוסטית ניידת מתקפלת</t>
  </si>
  <si>
    <t>02.10</t>
  </si>
  <si>
    <t>02.10.001</t>
  </si>
  <si>
    <t>02.10.001.0010</t>
  </si>
  <si>
    <t>02.10.001.0060</t>
  </si>
  <si>
    <t>כיתות :ריצוף באריחי גרניט פורצלן במידות שונות במחיר יסוד120 ש"ח/מ"ר על גבי מילוי מיוצב. המחיר כולל גם ביצוע משקים בעובי3 מ"מ בקוים עוברים ומילואם ברובה תוצרת spectralock pro) laticrete) בגוון לבחירת האדריכל</t>
  </si>
  <si>
    <t>02.10.001.0061</t>
  </si>
  <si>
    <t>חדרי שירותים :ריצוף באריחי גרניט פורצלן במידות שונות במחיר יסוד120 ש"ח/מ"ר על גבי מילוי מיוצב. המחיר כולל גם ביצוע משקים בעובי3 מ"מ בקוים עוברים ומילואם ברובה אפוקסית תוצרת spectralock pro) laticrete) בלבד בגוון לבחירת האדריכל</t>
  </si>
  <si>
    <t>02.10.001.0070</t>
  </si>
  <si>
    <t>02.10.002</t>
  </si>
  <si>
    <t>02.10.002.0001</t>
  </si>
  <si>
    <t>02.10.002.0010</t>
  </si>
  <si>
    <t>02.10.002.0120</t>
  </si>
  <si>
    <t>02.10.006</t>
  </si>
  <si>
    <t>02.10.006.0010</t>
  </si>
  <si>
    <t>02.10.006.0020</t>
  </si>
  <si>
    <t>02.10.006.0021</t>
  </si>
  <si>
    <t>02.10.006.0030</t>
  </si>
  <si>
    <t>02.10.008</t>
  </si>
  <si>
    <t>02.10.008.0010</t>
  </si>
  <si>
    <t>משטח שיש קיסר מדגם של סדרה 4 שייבחר ע''י האדריכל בהתקנה קונזולית על תומכי נירוסטה במידות 220/60 לרבות הגבהה אחורית 15ס''מ , ביצוע פתחים לאשפהבקוטר 120מ'מ קידוחים עבור ברזים ברז , סבוניה</t>
  </si>
  <si>
    <t>02.11</t>
  </si>
  <si>
    <t>02.11.001</t>
  </si>
  <si>
    <t>02.11.001.0020</t>
  </si>
  <si>
    <t>02.12</t>
  </si>
  <si>
    <t>02.12.0010</t>
  </si>
  <si>
    <t>02.12.0020</t>
  </si>
  <si>
    <t>02.12.0030</t>
  </si>
  <si>
    <t>02.12.0080</t>
  </si>
  <si>
    <t>02.12.001</t>
  </si>
  <si>
    <t>02.12.001.0010</t>
  </si>
  <si>
    <t>02.12.001.0020</t>
  </si>
  <si>
    <t>02.12.001.0030</t>
  </si>
  <si>
    <t>02.12.001.0040</t>
  </si>
  <si>
    <t>02.12.001.0050</t>
  </si>
  <si>
    <t>02.19</t>
  </si>
  <si>
    <t>מסגרות חרשהערות</t>
  </si>
  <si>
    <t>02.19.0010</t>
  </si>
  <si>
    <t>פרק זה מתייחס לעבודות מסגרות קלה וסיכוך בפנל מבודד לרבות חיפוי חוץמבצע עבודות יהיה בעל ניסיון מוכח בתכנון והקמה מבנים בשיטת בניה קלה בשטח שלא יפחת מ-5000מ''ר ב3שנים אחרונות.המבנה יוקם בשיטת תכנון -ביצוע . על המבצע להעביר פרטי מהנדס האחראי לתכנון המבנה בכל היבטיו .פרוגרמה תכנונית : מבנה כיתות בשטח כ-500מ''ר הנבנה על תקרה קונבנציאונלית מתוכננת על ידי אחרים .2 קירות המבנה ייבנו מפנל מבודד המורכב מ-2 פחי אלומיניוםבעובי 0.75מ''מ לכל הפחות ושכבת צמר סלעים בצפיפות 120ק''ג/מ''ק .3 קונסטרוקציה נושאת של קירות תהיה מפרופילי פלדה מגולוונת בעובי דופן שלא יפחת מ-4מ''מ וצפיפות הפרופילים תאפשר גמישות תכנונית לביצוע פתחים במקומות שונים בהתאם דרישות המזמין . 3 . כל פרטי התכן יכללו רכיבי שלד אלכסוניים ופרטי חיבורלפי דרישות תקן רעידת אדמה 4 .תכנון המבנה יכלול בין היתר מכנון פרט איטום לחיבור קיר- רצפה , קיר - תקרה , איטום פתחים של חלונות ודלתות המונח על גבי קורות/ אגדי פלדה אשר תכנונם כלול במסגרת ההתחייבות5. גג המבנה יתוכנן כגג קל הבנוי מפנל מבודד בעובי 100מ''מ עם פח אלומיניום גלי עליון+ פח אלומיניום תחתון בעובי 0.75מ''מ כל אחד ושכבת צמר סלעים בצפיפות120ק''ג/ מ''ק ובתוספת שכבת אטום ביריעות PVC עם לוחות קלקר למילוי בין הגלים של הפח . 6 . גג המבנה יאפשר מעבר מערכות שונות שלה בניין , העמדת ציוד מיזוג אויר על שטח הגג ולשם כך יתוכננו משטחים מחוזקים . 7 . תנאי התכן יקחו בחשבון עומסי שלג ועומס ורוחות אופייניים לאזור בגובה +1000מטר מעל פני הים. .8 ניקוז גגות יתבצע בעזרת צינורות מי גשם סמויים מהחומר אשר יהיה קיים בקומת מסד כהמשך יכלול פרט סיום בגג ע'י קופסת איסוף מי גשם של חב' ''דלמר''. 9 .במסגרת ההתחייבות תתוכנן קונסטרוקצית פלדה משנית מגולוונת מתחת לגג בצפיפות שלא תפחת מ60/60ס''מ לשם תלית מערכות מבניות כגון : צנרת , גופי תאורה, יחידות מ''א, תקרות תלויות וכל דבר אחר ע''פ דרישה.10. הגנת אש על רכיבי פלדה תתבצע בהתאם לדרישות יועץ הבטיחות של הפרויקט ודרישות רשות הכבאות. 11. חיפוי המעטפת החיצונית תהיה ע''י שליכט צבועוני המיושם על גבי פח בעזרת שכבות הכנה מקשרות בתוספת רשת איטרגלס ומיישרות את גליות הפח . המבצע יעביר מפרט יישום לאישור מוקדם. סוג , טקסטורה וגוון השליכט ייבחרו ע''י האדריכל .</t>
  </si>
  <si>
    <t>02.19.001</t>
  </si>
  <si>
    <t>הקצב כספי למעטפת  גמורה ואטומה לפי פרוגרמה תכנונית</t>
  </si>
  <si>
    <t>02.19.001.0010</t>
  </si>
  <si>
    <t>הקצב כספי לביצוע מעטפת גמורה ואטומה כולל קונסטרוקציה, קירות / עמודים, גג עם כל העבודות הנלוות לפי פרוגרמה תכנונית שבתת פרק 19.00</t>
  </si>
  <si>
    <t>סה"כ להקצב כספי למעטפת  גמורה ואטומה לפי פרוגרמה תכנונית</t>
  </si>
  <si>
    <t>סה"כ למסגרות חרשהערות</t>
  </si>
  <si>
    <t>02.22</t>
  </si>
  <si>
    <t>02.22.001</t>
  </si>
  <si>
    <t>02.22.001.0001</t>
  </si>
  <si>
    <t>02.22.001.0010</t>
  </si>
  <si>
    <t>02.22.001.0020</t>
  </si>
  <si>
    <t>02.22.001.0030</t>
  </si>
  <si>
    <t>02.22.002</t>
  </si>
  <si>
    <t>02.22.002.0010</t>
  </si>
  <si>
    <t>02.22.002.0030</t>
  </si>
  <si>
    <t>02.22.002.0040</t>
  </si>
  <si>
    <t>02.22.003</t>
  </si>
  <si>
    <t>מחיצה אקונסטית ניידת מתקפלת</t>
  </si>
  <si>
    <t>02.22.003.0010</t>
  </si>
  <si>
    <t>אספקה והתקנת מחיצה אקוסטית ניידת מתקפלת במידות 870/300 נעה על מסילה עליונה . המחיצה תעמוד בדרישות בידוד אקוסטי של 45dB. המחיצה תורכב מפנלים ברוחב 120-100 ס''מ בציפוי פורמיקה לבחירת האדריכל. המחיצה תעמוד בדרישות התקן 921, 755 . מחיר המחיצה יכלול בין היתר מסבח אקוסטי מעל מפלס תקרה תלויה וטיפול אקוסטיע''י צמר סלעים עטוף פל''ב וגבס אדום דו קרומי משני הצדדים . המחיצה תצוייד בדלת ברוחב שלא יפחת מ100ס''מ עם נעילת צילנדר</t>
  </si>
  <si>
    <t>סה"כ למחיצה אקונסטית ניידת מתקפלת</t>
  </si>
  <si>
    <t>סה"כ לקומה 0.00- בניה קלה</t>
  </si>
  <si>
    <t>03</t>
  </si>
  <si>
    <t>מערכות בניין</t>
  </si>
  <si>
    <t>03.07</t>
  </si>
  <si>
    <t>מתקני תברואה</t>
  </si>
  <si>
    <t>03.07.001</t>
  </si>
  <si>
    <t>.</t>
  </si>
  <si>
    <t>03.07.001.0001</t>
  </si>
  <si>
    <t>צנרת מים ואביזריה ---------------------</t>
  </si>
  <si>
    <t>צנורות פלדה מגולבנים סקדיול 40 בהברגה למים קרים וחמים בחריצים בקירות או במילוי, גלויים כולל אביזרים מגולבנים קונזולים מתלים ווים ברגים אומים או חציבהבקירות וכיסוי רשת וכולל ציפוי פלסטי תלת שכבתי "אברות" APC-GAL ובנצרת תת קרקעית באדמה כוללת ציפוי בטון פנימי כמפורט במפרט בקוטר "2</t>
  </si>
  <si>
    <t>03.07.001.0002</t>
  </si>
  <si>
    <t>כנ"ל אך בקוטר "1/4 1</t>
  </si>
  <si>
    <t>03.07.001.0003</t>
  </si>
  <si>
    <t>כנ"ל אך בקוטר "1</t>
  </si>
  <si>
    <t>03.07.001.0004</t>
  </si>
  <si>
    <t>כנ"ל אך בקוטר "3/4</t>
  </si>
  <si>
    <t>03.07.001.0005</t>
  </si>
  <si>
    <t>כנ"ל אך צנרת לכיבוי אש בקוטר "4</t>
  </si>
  <si>
    <t>03.07.001.0006</t>
  </si>
  <si>
    <t>ברז תריז כולל מחברי אוגן בקוטר "4</t>
  </si>
  <si>
    <t>03.07.001.0007</t>
  </si>
  <si>
    <t>ברז כדורי כדוגמת "שגיב" כולל רקורד קוני לפרוק בקוטר "2</t>
  </si>
  <si>
    <t>03.07.001.0008</t>
  </si>
  <si>
    <t>כנ"ל בקוטר "1/4 1</t>
  </si>
  <si>
    <t>03.07.001.0009</t>
  </si>
  <si>
    <t>כנ"ל בקוטר "3/4</t>
  </si>
  <si>
    <t>03.07.001.0010</t>
  </si>
  <si>
    <t>בידוד לצנורות מים חמים "ארמפלקס" בעובי נומינלי "3/4 לצנור בקוטר "3/4</t>
  </si>
  <si>
    <t>בדוד צנרת ------------</t>
  </si>
  <si>
    <t>03.07.001.0011</t>
  </si>
  <si>
    <t>צנרת שופכין ודלוחין -----------------------</t>
  </si>
  <si>
    <t>צנורות דלוחין להתקנה בקירות ובמילוי מ"HDPE" עמידים בטמפ' של 90 מעלות צלסיוס כולל עיני בקורת פיטנגים עטיפת בטון במילוי כמפורט במפרט בקוטר "2</t>
  </si>
  <si>
    <t>03.07.001.0012</t>
  </si>
  <si>
    <t>כנ"ל אך PVC בהדבקה בקוטר 40 לניקוז מזגנים כולל עיני ביקורת בכל שינוי כיוון</t>
  </si>
  <si>
    <t>03.07.001.0013</t>
  </si>
  <si>
    <t>ברז כדורי פלסטי לניקוז מממ"ד "2</t>
  </si>
  <si>
    <t>03.07.001.0014</t>
  </si>
  <si>
    <t>אלמנט שרוול למחדירת צנרת למרחב מוגן מאושר פיקוד העורף כדוגמת RR-BST או לינק סיל.</t>
  </si>
  <si>
    <t>03.07.001.0015</t>
  </si>
  <si>
    <t>צנרת אוורור מHDPE גלוי או בתוך קירות כמפורט במפרט בקוטר "4</t>
  </si>
  <si>
    <t>03.07.001.0016</t>
  </si>
  <si>
    <t>כנ"ל אך בקוטר "2</t>
  </si>
  <si>
    <t>03.07.001.0017</t>
  </si>
  <si>
    <t>מכסה "4 מחורר לאוורור</t>
  </si>
  <si>
    <t>03.07.001.0018</t>
  </si>
  <si>
    <t>קופסאות בקורת פלסטיים כולל מכסה מפליז בהברגה וכולל הגבהה והתחברות ע"י חצי רקורדים מתוצרת "ליפסקי" או ש.ע. כמפורט במפרט בקוטר "2/"4 או "4/"4</t>
  </si>
  <si>
    <t>03.07.001.0019</t>
  </si>
  <si>
    <t>כנ"ל אך מחסום תופי "2/"4 או מחסם רצפה</t>
  </si>
  <si>
    <t>03.07.001.0020</t>
  </si>
  <si>
    <t>כנ"ל אך מחסום "4/"8 כולל סל נירוסטה ורשת מ.פ.ה מניקל כרום או פליז לפי בחירת אדריכל</t>
  </si>
  <si>
    <t>03.07.001.0021</t>
  </si>
  <si>
    <t>צנורות שופכין גלויים בבנין או בתוך קירות מ- "HDPE" כולל ספחים כמפורט במפרט בקוטר "4</t>
  </si>
  <si>
    <t>03.07.001.0022</t>
  </si>
  <si>
    <t>צנרת HDPE להתקנה מתחת לרצפת בטון כולל עטיפת בטון מזוין כולל ספחים וכולל חפירה, מילוי וכל הנדרש בקוטר "4</t>
  </si>
  <si>
    <t>03.07.001.0023</t>
  </si>
  <si>
    <t>מחלק למים קרים או חמים מפליז כולל ברז כדורי ורקורד קוני וכל האביזרים הנדרשים להתחברות לצנור פלסטי בקוטר "3/4 ל-6יציאות "1/2</t>
  </si>
  <si>
    <t>צנרת בשיטת "פקסגול" ------------------------</t>
  </si>
  <si>
    <t>03.07.001.0024</t>
  </si>
  <si>
    <t>מערכת מושלמת כולל זויות, אומים וכל האביזרים הנדרשים להתחברות צנרת "פקסגול" לנקודת אספקת מים - משני צידיה לקוטר של 16 מ"מ</t>
  </si>
  <si>
    <t>זוג</t>
  </si>
  <si>
    <t>03.07.001.0025</t>
  </si>
  <si>
    <t>צנרת פוליאטילן מצולב "פקסגול" תוצרת "גולן" דגם "24" קוטר חוץ 16 מ"מ, כולל צנור מתעל גמיש בקוטר חיצוני 25 מ"מ כמפורט במפרט</t>
  </si>
  <si>
    <t>03.07.001.0026</t>
  </si>
  <si>
    <t>ארון פח למחלקים במידות: 60X 50 ס"מ כולל דלת על ציר מפח נירוסטה כמפורט במפרט</t>
  </si>
  <si>
    <t>03.07.001.0027</t>
  </si>
  <si>
    <t>קערה לרחיצת ידיים שולחנית אובלית מעל השיש במידות: 50X38 "חרסה" דגם "נופר" מס' 14321 סוג א' לבן כולל קונזולים מצנור מגולבן "1/2 וצביעתם, מחסום בקבוק פלסטי לבן ושסתום וכל האביזרים הנדרשים וכולל כל המפורט במפרט</t>
  </si>
  <si>
    <t>קבועות תברואה ואביזריהן ------------------------------</t>
  </si>
  <si>
    <t>03.07.001.0028</t>
  </si>
  <si>
    <t>כנ"ל כיור מטבח במידות: 60X40X20 ס"מ כולל מחסם בקבוק בקוטר "2</t>
  </si>
  <si>
    <t>03.07.001.0029</t>
  </si>
  <si>
    <t>כיור נכים מתוצרת "חרסה" דגם "אלפא 45" במידות: 45 X 34 ס"מ כולל סוג א' לבן וכולל קונזולים מצנור מגולבן "1/2 וצביעתם, מחסום בקבוק פלסטי לבן ושסתום וכל האביזרים הנדרשים וכולל כל המפורט במפרט</t>
  </si>
  <si>
    <t>03.07.001.0030</t>
  </si>
  <si>
    <t>אסלה תלויה מחרס לבן תוצרת "חרסה" דגם "לוטם" מס' 14120 סוג א' עם מיכל הדחה סמוי "גבריט סיגמא" כולל כפתור לחיצה סיגמה 50 ניקל כרום כולל קונסטרוקצית פלדה לקירות גבס הכל מושלם כולל קשת 90 מעלות עם עין בקורת בקוטר "4 ועין בקורת בקצה קו כולל ספחים כמפורט במפרט</t>
  </si>
  <si>
    <t>03.07.001.0031</t>
  </si>
  <si>
    <t>אסלה תלויה מחרס לנכים לבן תוצרת "חרסה" דגם "ברקת" סוג א' עם מיכל הדחה סמוי "גבריט סיגמא" כולל כפתור לחיצה סיגמה 50 ניקל כרום כולל קונסטרוקצית פלדה לקירות גבס הכל מושלם כולל קשת 90 מעלות עם עין בקורת בקוטר "4 ועין בקורת בקצה קו כולל ספחים כמפורט במפרט</t>
  </si>
  <si>
    <t>03.07.001.0032</t>
  </si>
  <si>
    <t>תוספת מכסה מוגבה לאסלת נכים ב- 10 ס"מ תוצרת "חרסה"</t>
  </si>
  <si>
    <t>03.07.001.0033</t>
  </si>
  <si>
    <t>ברז פרח 'חמת' סדרת אברסט / אלפא או ש"ע ברזל יציקה מצופה כרום ניקל HD לפי בחירת אדריכל פיה מסתובבת בינונית / או ברבור לפי בחירת אדריכל כולל ברזי "ניל"גרמניה וצנורות נחושת</t>
  </si>
  <si>
    <t>03.07.001.0034</t>
  </si>
  <si>
    <t>מתקן שתיית מים קרים תמי 4 / אמקור נירוסטה עם פיית שתיה רגילה כולל פיית מילוי בקבוקים ופיה לשתיה מונגשת לנכים עם כיור נמוך ,מונחת על הרצפה כולל כל ניקוז מים וכל האביזרים הנדרשים להתחברות למים ולניקוזים מושלמת</t>
  </si>
  <si>
    <t>03.07.001.0035</t>
  </si>
  <si>
    <t>ברז לשרותי נכים כולל ידית מרפק להתקנה עם פיה ארוכה מסתובבת 'חמת' מסדרת אברסט לפי הסדרה שתבחר לשאר הברזים</t>
  </si>
  <si>
    <t>03.07.001.0036</t>
  </si>
  <si>
    <t>מיכל מים פלסטי בנפח של 200 ליטר כולל קונסטרוקצית פלדה ברז שופך להתקנה בממד</t>
  </si>
  <si>
    <t>03.07.001.0037</t>
  </si>
  <si>
    <t>אספקה והתקנה של דוד מים חמים חשמלי 2.5 קילו וואט 60 ליטר מתוצרת 'כרומגן' או ש"ע מאושר - כולל חמם מהיר ברז ערבובו משגיחום ל 45 מעלות וכל האביזרים הנדרשים להתקנה תקנית עומדת כולל התחברות לניקוז עם ברז ריקון כדורי שגיב.</t>
  </si>
  <si>
    <t>03.07.001.0038</t>
  </si>
  <si>
    <t>צנורות מי גשם מפלדה תקן 530 + ציפוי בטון פנימי בריתוך בתוך קירות כמפורט במפרט - בקוטר "4</t>
  </si>
  <si>
    <t>צנורות מי גשם -----------------</t>
  </si>
  <si>
    <t>03.07.001.0039</t>
  </si>
  <si>
    <t>אביזר כניסה למי גשם מיצקת אלומניום דוגמת "DALLMER" כולל כל חלקיו ואביזריו כולל אטם ורשת בקוטר "4 וכולל התחברות לקולטן מי גשם עם בקורת</t>
  </si>
  <si>
    <t>03.07.001.0040</t>
  </si>
  <si>
    <t>קשת מצנור פלדה לשפיכה חופשית כולל אביזר שוקת בטון מסוג "וולפמן"</t>
  </si>
  <si>
    <t>03.07.001.0041</t>
  </si>
  <si>
    <t>עמדת כבוי אש מלאה כולל גלגלון+צנור "1 עם ברז פתיחה מהירה, צנור לחץ "3/4 באורך 30 מטר עם מזנק רב שימושי "1 - חבורים לצנור הלחץ ולמזנק ע"י חבורי שטורץ בנוסף יש לספק ברז שריפה "2, 2 זרקונים "2 מבד משוריין 25 מטר ומזנק סילון "2 עם חבורי שטורץ ובנוסף מטף הארקה יבשה 6 ק"ג</t>
  </si>
  <si>
    <t>מערכת כיבוי אש -------------------</t>
  </si>
  <si>
    <t>03.07.001.0042</t>
  </si>
  <si>
    <t>פתוח ------</t>
  </si>
  <si>
    <t>צנרת תת קרקעית מרותכת תקן 530 עובי דופי "1/8 עם צפוי בטון פנימי וצפוי "אברות" APC-3 פלסטי תלת שכבתי כולל ספחים למי כיבוי בקוטר "4 לצריכה / כיבוי או הסנקה</t>
  </si>
  <si>
    <t>03.07.001.0043</t>
  </si>
  <si>
    <t>צנרת תת קרקעית מרותכת תקן 530 עובי דופי "1/8 עם צפוי בטון פנימי וצפוי "אברות" APC-3 פלסטי תלת שכבתי כולל ספחים למי כיבוי בקוטר "3 לצריכה / כיבוי או הסנקה</t>
  </si>
  <si>
    <t>03.07.001.0044</t>
  </si>
  <si>
    <t>צנרת תת קרקעית מרותכת תקן 530 עובי דופי "1/8 עם צפוי בטון פנימי וצפוי "אברות" APC-3 פלסטי תלת שכבתי כולל ספחים למי צריכה בקוטר "2</t>
  </si>
  <si>
    <t>03.07.001.0045</t>
  </si>
  <si>
    <t>התקנת 'גמל מים' כולל התחברות לקו ראשי בקמפוס "4, מז"ח "4 דגם WATTS מסנן אבנים משחררי אוויר, 6 מגופים "4, 2 מגופים "3, 2 אל חוזרים "4, הידרנט "3, ברזי הסנקה "4 דו ראשיים לכיבוי וספרינקלרים בנפרג ,הכנה למד מים משולב "3 מסוג אוקטאב ואביזרי תמיכה וגישור, דרסר,ארקה לפי מפרט ותוכניות</t>
  </si>
  <si>
    <t>03.07.001.0046</t>
  </si>
  <si>
    <t>התחברות לקו מים קיים בקוטר "4 לספרינקלרים / לכיבוי אש או לצריכה כולל חפירה, מילוי, הידוק וכסוי ספח וכל הנדרש כולל הורקת קווים הכל בתאום עם העיריה</t>
  </si>
  <si>
    <t>03.07.001.0047</t>
  </si>
  <si>
    <t>אספקה הובלה פיזור חיבור והנחת צנור ביוב או תיעול כולל עבודות חפירה מצע חול 15 ס"מ מילוי חול על הצנור 15 ס"מ כיסוי אדמה נקיה ללא אבנים והדוק מכני בעזרתמים כל 30 ס"מ חיבורים לתאי בקורת ע"י מופות, כולל ספחים הכל קומפלט לצנור בקוטר "6 עד עומק של 150 ס"מ</t>
  </si>
  <si>
    <t>ביוב ותיעול מחוץ לבנין ---------------------------</t>
  </si>
  <si>
    <t>03.07.001.0048</t>
  </si>
  <si>
    <t>כנ"ל אך עד עומק של 200 ס"מ</t>
  </si>
  <si>
    <t>03.07.001.0049</t>
  </si>
  <si>
    <t>אספקה והתקנה של שוחת בקורת למי שופכין עם מכסה 12 טון כמפורט במפרט קוטר 80 ס"מ ועומק עד 130 ס"מ</t>
  </si>
  <si>
    <t>03.07.001.0050</t>
  </si>
  <si>
    <t>כנ"ל אך בקוטר 100 ס"מ ועומק עד 200 ס"מ</t>
  </si>
  <si>
    <t>03.07.001.0051</t>
  </si>
  <si>
    <t>התחברות לשוחות בקורת קיימות עם צינור "6 כולל התחברות בנצ'ינג ופירוק צנרת קיימת והתאמת השוחה והשי כולל חפירה ומילוי והידוק הקרקע והחזרת המצב לקדמותו וכל זה עד עומק של 4,00מטר.</t>
  </si>
  <si>
    <t>03.07.001.0052</t>
  </si>
  <si>
    <t>מפל בקוטר "6 ועומק עד 150 סנטימטר</t>
  </si>
  <si>
    <t>סה"כ ל.</t>
  </si>
  <si>
    <t>סה"כ למתקני תברואה</t>
  </si>
  <si>
    <t>03.08</t>
  </si>
  <si>
    <t>עבודות חשמל</t>
  </si>
  <si>
    <t>03.08.001</t>
  </si>
  <si>
    <t>נקודות</t>
  </si>
  <si>
    <t>03.08.001.0001</t>
  </si>
  <si>
    <t>הערה: ============================ כל אביזרי הקצה לחשמל ותקשורת יהיו מסוג GEWISS-SYSTEM בקופסאות אורגינליות עם מחיצות פנימיות. המחיר לנקודה הוא ללא תלות באורך הקו. כדי לדעת את תאור הנקודה המלא יש לעיין במפרט הטכני בפרק אופני מדידה</t>
  </si>
  <si>
    <t>03.08.001.0010</t>
  </si>
  <si>
    <t>נקודת מאור פנים</t>
  </si>
  <si>
    <t>נק'</t>
  </si>
  <si>
    <t>03.08.001.0020</t>
  </si>
  <si>
    <t>נקודת מאור לג"ת חוץ שקועים בקיר פיתוח או ע"ג קירות חוץ מכל סוג כבל N2XY 3X2.5 בצינור 20 ממ"ר סיום בקופסאת חיבורים שקועה בקיר</t>
  </si>
  <si>
    <t>03.08.001.0040</t>
  </si>
  <si>
    <t>תוספת עבור מפסק מחליף למאור כולל חיווט ואביזר קצה</t>
  </si>
  <si>
    <t>03.08.001.0050</t>
  </si>
  <si>
    <t>נקודת (חיבור קיר) שקע 16A</t>
  </si>
  <si>
    <t>03.08.001.0060</t>
  </si>
  <si>
    <t>נקודת חיבור קיר חד פאזית 16A סיום בשקע CEE 3X16A (בצבע כחול) מותקן על הקיר או על מגש כבלים עבור חדר תקשורת מחשב או אחר</t>
  </si>
  <si>
    <t>03.08.001.0070</t>
  </si>
  <si>
    <t>נקודת שקע 16A סיום באביזר כפול סמוי בקיר או גלוי N2 ניסקו</t>
  </si>
  <si>
    <t>03.08.001.0075</t>
  </si>
  <si>
    <t>נקודת שקע 16A סיום באביזר 4 שקעים סמוי בקיר או שני זוגות צמודים או גלוי N4 ניסקו</t>
  </si>
  <si>
    <t>03.08.001.0080</t>
  </si>
  <si>
    <t>נקודת (חיבור קיר) חד פאזית סיום בשקע 16A ליחידות מ"א (לרבות קו הזנה ישיר מהלוח החשמל ע"פ הנדרש )</t>
  </si>
  <si>
    <t>03.08.001.0090</t>
  </si>
  <si>
    <t>נקודת ח"ק מוגנת מים 16A סיום באביזר בודד</t>
  </si>
  <si>
    <t>03.08.001.0120</t>
  </si>
  <si>
    <t>נקודת ח"ק מוגנת מים 16A סיום באביזר כפול (שני שקעים צמודים)</t>
  </si>
  <si>
    <t>03.08.001.0140</t>
  </si>
  <si>
    <t>נקודת דוד מים חשמלי (בוילר) לרבות מפסק דו קטבי מותקן בסמוך לדוד ומפסק דו קטבי נוסף מותקן על הקיר (בכניסה לשירותים או במטבחון יוחלט בביצוע)</t>
  </si>
  <si>
    <t>03.08.001.0150</t>
  </si>
  <si>
    <t>נקודת הכנה למערכת בטחון (מצלמות וכדו') ו/או הכנה למתח נמוך צינור 20 מ"מ כבה מאליו וחוט משיכה</t>
  </si>
  <si>
    <t>03.08.001.0160</t>
  </si>
  <si>
    <t>נקודת הכנת לפנל שליטה למקרן בתקרה הכוללת: 2 צינורות 25 מ"מ+ צינור 50 מ"מ עם חוטי משיכה מחלל תקרה ליד המקרן ועד הקופסה לפנל השליטה בקיר</t>
  </si>
  <si>
    <t>03.08.001.0170</t>
  </si>
  <si>
    <t>נקודת תא פוטואלקטרי כולל כבילה ותא פוטו אלקטרי מוגן מים דוגמת מצג בקרה וחיווט ללוח</t>
  </si>
  <si>
    <t>03.08.001.0180</t>
  </si>
  <si>
    <t>נקודת הזנה לונטה חשמלית או מפוח איוורור כולל חיבור חשמלי של המפוח</t>
  </si>
  <si>
    <t>03.08.001.0190</t>
  </si>
  <si>
    <t>נקודת חיבור הארקה לאלמנטים מתכתיים ע"י מוליך נחושת חשוף שזור 10 ממ"ר</t>
  </si>
  <si>
    <t>03.08.001.0200</t>
  </si>
  <si>
    <t>נקודת חיבור הארקה לאלמנטים מתכתיים ע"י מוליך נחושת חשוף שזור 16 ממ"ר</t>
  </si>
  <si>
    <t>03.08.001.0210</t>
  </si>
  <si>
    <t>נקודת גילוי אש הכוללת: כבל תקני 2X0.8 מושחל בצינור/מוביל קיים מרכזת ג"א עד יחידת הקצה (גלאי,מנורת סימון,לוח אתראות משני ,לחצן,צופר אש, יחידת כתובת ג"אמכל סוג וכדו') או בין שתי יחידות קצה סמוכות</t>
  </si>
  <si>
    <t>03.08.001.0220</t>
  </si>
  <si>
    <t>נקודת טלפון -צינור 20 מ"מ כבל 4 זוג עד לארון תקשורת במבנה סיום באביזר קצה תקני על הקיר (הערה: רק נקודות שאינן כלולות במקבץ שקעים "אופיס ניסקו ")</t>
  </si>
  <si>
    <t>03.08.001.0230</t>
  </si>
  <si>
    <t>נקודת טלויזיה צנרת וחיווט ואביזר קצה</t>
  </si>
  <si>
    <t>03.08.001.0260</t>
  </si>
  <si>
    <t>נקודת לחצן הדלקות תאורה יחיד כולל כבילה ולחצן מואר</t>
  </si>
  <si>
    <t>03.08.001.0270</t>
  </si>
  <si>
    <t>אספקה והתקנה של פנל הדלקות תאורה קופסת גוויס שקועה בקיר עם 4 לחצנים מוארים כולל חיווט הפנל התקנתו וכבל פיקוד 10X1.5 ממ"ר בצינור מתאים כבה מאליו מלוח החשמל לפנל עד להפעלה מלאה</t>
  </si>
  <si>
    <t>03.08.001.0280</t>
  </si>
  <si>
    <t>אספקה והתקנה של פנל הדלקות תאורה קופסת גוויס שקועה בקיר עם 6 לחצנים מוארים כולל חיווט הפנל התקנתו וכבל פיקוד 16X1.5 ממ"ר (שני כבלים)בצינור מתאים כבה מאליו מלוח החשמל לפנל עד להפעלה מלאה</t>
  </si>
  <si>
    <t>03.08.001.0290</t>
  </si>
  <si>
    <t>נקודת רמקול כריזת חירום -צנרת וכבילה</t>
  </si>
  <si>
    <t>03.08.001.0300</t>
  </si>
  <si>
    <t>נקודת הכנה לרמקול קירי למערכת A.V בכיתות צנרת וכבילה בכבל 2X0.8 שזור מזוהה קוטב</t>
  </si>
  <si>
    <t>03.08.001.0305</t>
  </si>
  <si>
    <t>נקודת הכנה למערכת A/V מכל סוג צינור ?25 מ"מ עם חוט משיכה מארון ריכוז בחדר עד לנקודת הקצה ללא הגבלת אורך</t>
  </si>
  <si>
    <t>03.08.001.0310</t>
  </si>
  <si>
    <t>נקודת לחצן הפסקת חרום - כבל 3X1.5 N2XY בצינור 20 מ"מ חסין אש ולחצן ABB משולט, טלמכניק.אורך הקו עד 20 מטר מעבר לזה תמדד התוספת בצינור ובכבל ע"פ סעיפיכתב הכמויות הנוכחי</t>
  </si>
  <si>
    <t>03.08.001.0320</t>
  </si>
  <si>
    <t>נקודת מקבץ שקעים טיפוסית לחשמל ולתקשורת להתקנה סמויה בקיר או גלויה ע"ג ריהוט מסוג "אופיס ניסקו" מושלמת הכוללת : 6 שקעי חשמל כולל נקודת חיבור קיר16A מלאה , נקודת טלפון רגילה ( כבל 4 זוג) מלאה ,נקודת מחשב מלאה (נקודה מחשב תכלול :צינור 25 מ"מ מתעלת כבלים קומתית ועד לנקודת הקצה עד 50 מ"א צנרת כולל קופסת גוויס 3 מקום כבילה בכבל תקשורת מסוכך CAT- 7 ממסד תקשורת סיום בקיר אביזר קצה תקני RJ -45 , ואביזר קצה לחיבור פנל RIT במסד ) מחיר המקבץ יכלולגם קופסת "אופיס ניסקו" להתקנה גלויה או סמויה עם כל שקעי החשמל, שקע הטלפון ושקע המחשב וכיסויי דמה הנדרשים</t>
  </si>
  <si>
    <t>03.08.001.0330</t>
  </si>
  <si>
    <t>נקודת תקשורת מחשבים מלאה שאינה במקבץ שקעים טיפוסי או WIFI הכוללת צינור 25 מ"מ מתעלת כבלים קומתית ועד לנקודת הקצה עד 50 מ"א צנרת כולל קופסת גוויס 3 מקום כבילה בכבל תקשורת מסוכך CAT- 7 ממסד תקשורת סיום בקיר אביזר קצה תקני RJ -45 , ואביזר קצה לחיבור פנל RIT במסד</t>
  </si>
  <si>
    <t>03.08.001.0340</t>
  </si>
  <si>
    <t>נקודת הזנה תלת פאזית 3X40A ליחידת עיבוי הכוללת: כבל (5X10 N2XY(XLPE ממ"ר מלוח חשמל 1 סיום במפסק מוגן מים 3X40 ליד יחידת העיבוי מושחל בצינור 50מ"מ כבה מאליו. המחיר כולל נקודה מושלמת צינור, כבל ,חיבור חשמלי של הכבל בשתי הקצוות בתיאום עם הפיקוח ואיש המיזוג אורך כ 25 מ"א (מעבר לכך ישולם עבור צנרת וכבל לפי מ"א )</t>
  </si>
  <si>
    <t>03.08.001.0390</t>
  </si>
  <si>
    <t>נקודה הכנה לטרמוסטט מזוג אויר צינור וחוט משיכה מיחידת מ"א לטרמוסטט סיום בקיר בקופסא או ללא קופסא ע"פ האביזר שיסופק</t>
  </si>
  <si>
    <t>03.08.001.0410</t>
  </si>
  <si>
    <t>נקודת חיבור למנוע מסך חשמלי כבל 4X1.5 ממ"ר מלוח חשמל וחיבור למנוע המסך ולמפסק הרמה/ הורדה על הקיר או חיבור ללוח למערכת בקרה חכמה לפי הדרישה בביצוע</t>
  </si>
  <si>
    <t>03.08.001.0420</t>
  </si>
  <si>
    <t>נקודה לגלאי נוכחות לפיקוד תאורה ומ"א כולל אספקת והתקנת כבל 5X1.5N2XY בצינור ?25 מ"מ כבה מאליו (הגלאי ימדד בנפרד)</t>
  </si>
  <si>
    <t>03.08.001.0430</t>
  </si>
  <si>
    <t>אספקה והתקנה של גלאי נפח 360 מעלות להתקנה בתקרה בעל BCU מובנה איתור אדם באופן רציף לפיקוד תאורה ומ"א בכיתה לימוד או באולם הרצאות מתוצרת der ElectricSchnei דגם MTN630919</t>
  </si>
  <si>
    <t>סה"כ לנקודות</t>
  </si>
  <si>
    <t>03.08.002</t>
  </si>
  <si>
    <t>גופי תאורה</t>
  </si>
  <si>
    <t>03.08.002.0001</t>
  </si>
  <si>
    <t>הערות ============================= כל גופי התאורה מבוססי LED יסופקו עם אחריות 5 שנים אחריות לפחות. בעלי תקנים ישראל (מת"י). אורך חיים 50,000 שעות עבודה לפי תקן LM-80 ו-TM21. תקן LM79 ותקן פוטוביולוגי IEC62471. גוון אור לבן טבעי CCT=4000K, דרייבר לג"ת לד בתקן CB או TUV, לרבות בדיקת EMC לLVD כדוגמתחברת MEANWELL או LIFUD או ש"ע מאושר, לרבות עיגון כפול של ג"ת לתקרת בטון ועפ"י המפרט הטכני. 2.המזמין רשאי לרכוש ולספק את ג"ת לפרוייקט והקבלן ידרש להתקיןאת הגופים כנדרש</t>
  </si>
  <si>
    <t>03.08.002.0010</t>
  </si>
  <si>
    <t>ג"ת שלט יציאה חד תכליתי מאלומניום מלוטש עם 6 נורות לד לזמן עבודה 90 דקות ובעוצמת תאורה 60% בהתקנה בתקרה או על הקיר שילוט "יציאה" וסימון חץ אלקטרולייט דגם EL622LED,אלקרטרוזן ,PROFILE MAXI- LED ,או דגם מסדרת XY-VEX מתוצרת "אנלטק" מאושרי מכון התקנים מתאימים לת.י 20 חלק 2.22 השילוט יהיה חד צדדי או דו צדדי בהתאם למיקום ההתקנה או ש"ע מאושר מראש</t>
  </si>
  <si>
    <t>03.08.002.0020</t>
  </si>
  <si>
    <t>גו"ת חירום מבוסס נורות לד בעלת תפוקה של 82 לומן וזמן הארה 180 דקות . כולל: סוללה נטענת ניקל מיטל 3.6V 1700mAh, עדשות ייעודיות להתאמת פיזור האור לגיאומטריית נתיב המילוט, מבדק תקינות אינטגראלי ואישור מכון התקנים הישראלי לתקן 20 חלק 2.22, כדוגמת דגם XYLUX LD4A מתוצרת MACKWELL אנגליה המשווק בארץ ע"י אנלטק בע"מ.כולל התקנה מושלמת בתקרה או ש"ע מאושר מראש.</t>
  </si>
  <si>
    <t>03.08.002.0030</t>
  </si>
  <si>
    <t>ג"ת LED עגול 19-20W מאלומניום מצופה פוליאסטר ועדשה אקרילית בגוון 4000K שקוע בתקרה תפוקת אור לפחות 1860Lm כדוגמת פיקסל- פרו 228 תוצרת "געש תאורה" או דגם "שחר 46103" ספק: ישראלוקס או מקסילייט "6 אור-עד</t>
  </si>
  <si>
    <t>03.08.002.0040</t>
  </si>
  <si>
    <t>גוף תאורה תאורת מרצה בכיתות שקוע דקורטיבי בטכנולגית LED, בקוטר 140 מ"מ, בהספק 1060Lm 10W. עשוי מאלומניום בציפוי אבקת פוליאסטר, הכולל צלעות קרור לפיזור מקסימלי של החום. מוגן מים IP20.כולל דרייבר וספק כח מתאים דגם פיקסלד פרו - 140 געש תאורה או שווה ערך</t>
  </si>
  <si>
    <t>03.08.002.0050</t>
  </si>
  <si>
    <t>גוף תאורה שקוע דקורטיבי בטכנולגית LED ספוט לתאורה מעל מראות בשירותים , בקוטר 82 מ"מ, בהספק 845Lm 9.3W. עשוי מאלומניום בציפוי אבקת פוליאסטר, הכולל צלעות קרור לפיזור מקסימלי של החום. מוגן מים IP65.כולל דרייבר וספק כח מתאים דגם ULTRA-93 תוצרת " UNONOVESETTE" ספק: שטייניץ לירד או ש"ע מאושר מראש</t>
  </si>
  <si>
    <t>03.08.002.0060</t>
  </si>
  <si>
    <t>ג"ת לד במידות 60X60 ס"מ להתקנה שקועה בתקרה עם 3 חלונות לובר אלומניום הספק עד 50 W גוון 4000K דגם TRILED ספק ישראלוקס או אלפאלד 4650 ספק "געש תאורה</t>
  </si>
  <si>
    <t>03.08.002.0070</t>
  </si>
  <si>
    <t>ג"ת פנל לד בהספק 30W צבוע בתנור בגימור לבן מותקן שקוע בתקרה להתקנה בממ"ד מתאים למפרט 08- כולל דרייבר איכותי ותקני דגם MW תפוקת אור 3300 לומן ,דיפיוזר אופלי ,אחריות ספק 5 שנים להחלפת הגוף או דרייבר במקרה תקלה גוון אור חם דגם "5Z00338" תוצרת "געש תאורה " או ספק אחר עם נתונים מתאימים</t>
  </si>
  <si>
    <t>03.08.002.0080</t>
  </si>
  <si>
    <t>ג"ת לד 12W עגול מותקן גלוי על הטיח מוגן מים IK10-IP65 עם כיסוי פוליקרבונט אנטי ונדלי מחוזק בברגים כדוגמת "SG עגול" של אלקטרוזן או ש"ע מאושר מראש</t>
  </si>
  <si>
    <t>03.08.002.0090</t>
  </si>
  <si>
    <t>ג"ת לקיר חיצוני פוליקרבונט מערכת אופטית פוליקרבונט רפלקטור צבוע לבן נורת לד 16W 1350LMעם ציוד אינטגרלי "סטאר" מתוצרת " געש "</t>
  </si>
  <si>
    <t>03.08.002.0100</t>
  </si>
  <si>
    <t>ג"ת לד בקוטר 285 מ"מ, בהספק 1600Lm 16W מותקן גלוי על הקיר או על התקרה עם כיסוי פוליקרבונט אנטי ונדלי מחוזק בברגים דגם "חרמונית רונלדו לד" של געש תאורה או ש"ע עם נתונים דומים</t>
  </si>
  <si>
    <t>03.08.002.0110</t>
  </si>
  <si>
    <t>גוף תאורה לד מסוגנן בעל דרגת אטימות IP44 מותקן צמוד לקיר מעל הכיור בשירותים , כיסוי אופלי חלבי אקרילי ,גוף פוליקרבונט , בהספק 12W 1320, לומן דגם " DAQUA LE" ספק כח מקורי 24V DC ,מתוצרת FAGERHULT ספק :שטייניץ לירד או ש"ע מאושר מראש</t>
  </si>
  <si>
    <t>03.08.002.0120</t>
  </si>
  <si>
    <t>גוף תאורה לד בעל דרגת אטימות IP65 צמוד קיר מסוגנן, המאפשר פיזור אור חד-כיווני או דו-כיווני כלפי מעלה ומטה.להתקנה חיצונית על הקיר. 2X4.5W דגם "מטרו דוכיווני " תוצרת SG ספק חברת געש או ש"ע מאושר מראש</t>
  </si>
  <si>
    <t>03.08.002.0140</t>
  </si>
  <si>
    <t>פס לד חלבי פרופיל תאורה גמיש ,IP67 מוגן מים בהספק 10W/meter כולל ספק כוח מתאים, דגם Flexible Led Strip, מותקן בתוך פרופיל אלומניום גוון חם 000 KK4 לתאורה נסתרת במסדרונות ובאודיטוריום (כולל ספק כח ודרייבר מתאימים ) דגם PHOBOS-W-SV IP67 מתוצרת LED LINEAR שטייניץ לירד או ש"ע מאושר מראש</t>
  </si>
  <si>
    <t>03.08.002.0150</t>
  </si>
  <si>
    <t>ג"ת קירי שקוע אסימטרי תאורה בטכנולוגית לד מיציקת אלומניום צבוע בתנור , מוגן מים IP65 עם זכוכית מחוסמת לתאורת חוץ (שבילים) כולל קופסת ביטון מקורית ,בהספק 450Lm 4.1W דגם I-BRICK H-RAMP SHORT חברת UNILAMP מאושר ספק : שטייניץ לירד</t>
  </si>
  <si>
    <t>03.08.002.0160</t>
  </si>
  <si>
    <t>עמודון תאורה (בולארד) מסוגנן איכותי ,עגול, מיציקת אלומוניום בלחץ צבוע בתנור מוגן מים IP-65 בגובה 80 ס"מ מפזר אור פוליקרבונט שקוף עם לובר פנימי למניעתסינוור מאלומניום מט בהספק 13 W, 1590 לומן 4000K דגם NEWTON -2 LED עגול תוצרת UNILAMP ספ:ק שטייניץ לירד או ש"ע מאושר מראש</t>
  </si>
  <si>
    <t>03.08.002.0170</t>
  </si>
  <si>
    <t>יסוד בטון לעמודון תאורה (בולרד ) מבטון ב300 בקוטר 35 ס"מ בעומק 40 ס"מ כולל חפירת הבור, כולל ברגי יסוד מתאימים לעמודון פס הארקה מרותך ביצוע היסוד וצנרת לתאורת חוץ והחזרת המצב לקדמותו</t>
  </si>
  <si>
    <t>03.08.002.0180</t>
  </si>
  <si>
    <t>התקנה בלבד של גוף תאורת חוץ מכל סוג שהוא שיסופק ע"י המזמין או ע"י אחרים והתקנתו בצורה מושלמת בקיר או בקרקע התקנה גלויה או סמויה כולל הכנת פתח בקיר אובור עבורו אחסונו באתר מרגע קבלתו ועד התקנתו במקום שיסוכם מראש עם הפיקוח</t>
  </si>
  <si>
    <t>סה"כ לגופי תאורה</t>
  </si>
  <si>
    <t>03.08.003</t>
  </si>
  <si>
    <t>אינסטלציה חשמלית</t>
  </si>
  <si>
    <t>03.08.003.0010</t>
  </si>
  <si>
    <t>חפירה/חציבה לכבלים בקרקע או בסלע ברוחב 50 בעומק 110 ס"מ עפ"י כולל ריפוד חול, סרט סימון, כיסוי במצע והידוק, ביצוע מושלם ע"פ פרט חפירה בתכניות והחזרתהמצב או או בסלע או לקדמותו</t>
  </si>
  <si>
    <t>03.08.003.0020</t>
  </si>
  <si>
    <t>צינור שרשורי מחוזק דגם "קוברה" דו שכבתי בקוטר 50 מ"מ כולל חבל משיכה בקוטר 8 ממ"ר.</t>
  </si>
  <si>
    <t>03.08.003.0030</t>
  </si>
  <si>
    <t>צינור שרשורי מחוזק דגם "קוברה" דו שכבתי בקוטר 40 מ"מ כולל חבל משיכה בקוטר 8 ממ"ר שאינו כלול במחיר נקודה</t>
  </si>
  <si>
    <t>03.08.003.0040</t>
  </si>
  <si>
    <t>צינור שרשורי מחוזק דגם "קוברה" דו שכבתי בקוטר חיצוני 80 מ"מ כולל חבל משיכה בקוטר 8 ממ"ר.</t>
  </si>
  <si>
    <t>03.08.003.0050</t>
  </si>
  <si>
    <t>צינור פלסטי כבד קשיח "מריביב" בקוטר 110 עובי דופן 4.2 מ"מ(SN-16 ) לשימוש בחציית שבילים כולל חבל משיכה 8 מ"מ</t>
  </si>
  <si>
    <t>03.08.003.0060</t>
  </si>
  <si>
    <t>שוחת מעבר עגולה לכבלי תאורה קוטר פנימי 60 ס"מ כולל מכסה ברזל למדרכה 25 טון וחפירת הבור עבורה הידוק ודיפון</t>
  </si>
  <si>
    <t>03.08.003.0070</t>
  </si>
  <si>
    <t>מגש רשת לכבלים מגולוון גלוון חם במידות 10X8.5 ס"מ, המגש יותקן על הקיר ו/או מתחת לתקרה בטון באמצעות קונזולות, מתלים וחזוקים מתועשים במרחקים של כל 1.5מטר לפחות . מחיר מגש הרשת כולל את החיזוקים, הקונזולות, המתלים וכל חומרי העזר הדרושים להתקנתה.</t>
  </si>
  <si>
    <t>03.08.003.0080</t>
  </si>
  <si>
    <t>מגש רשת לכבלים מגולוון גלוון חם במידות 20X8.5 ס"מ, המגש יותקן על הקיר ו/או מתחת לתקרה בטון באמצעות קונזולות, מתלים וחזוקים מתועשים במרחקים של כל 1.5מטר לפחות . מחיר מגש הרשת כולל את החיזוקים, הקונזולות, המתלים וכל חומרי העזר הדרושים להתקנתה.</t>
  </si>
  <si>
    <t>03.08.003.0090</t>
  </si>
  <si>
    <t>צינור מריכף כבה מאליו בקוטר 40 מ"מ (שאינו כלול במחיר הנקודה)</t>
  </si>
  <si>
    <t>03.08.003.0100</t>
  </si>
  <si>
    <t>צינור מריכף כבה מאליו בקוטר 25 מ"מ (שאינו כלול במחיר הנקודה)</t>
  </si>
  <si>
    <t>03.08.003.0110</t>
  </si>
  <si>
    <t>צינור מריכף כבה מאליו בקוטר 20 מ"מ (שאינו כלול במחיר הנקודה)</t>
  </si>
  <si>
    <t>03.08.003.0120</t>
  </si>
  <si>
    <t>כבל חשמל הזנה ראשית אלומיניום 4X120 NA2XY ממ"ר לרבות חיבור בשתי הקצוות</t>
  </si>
  <si>
    <t>03.08.003.0125</t>
  </si>
  <si>
    <t>כבל חשמל הזנה ראשית אלומיניום 4X50 NA2XY ממ"ר לרבות חיבור בשתי הקצוות</t>
  </si>
  <si>
    <t>03.08.003.0130</t>
  </si>
  <si>
    <t>כבל חשמל מנחושת 4X25 N2XY ממ"ר לרבות חיבור בשתי הקצוות</t>
  </si>
  <si>
    <t>03.08.003.0140</t>
  </si>
  <si>
    <t>כבל חשמל מנחושת 5X4 N2XY ממ"ר (שאינו כלול במחיר נקודה)</t>
  </si>
  <si>
    <t>03.08.003.0150</t>
  </si>
  <si>
    <t>כבל חשמל מנחושת 5X6 N2XY ממ"ר (שאינו כלול במחיר נקודה)</t>
  </si>
  <si>
    <t>03.08.003.0160</t>
  </si>
  <si>
    <t>כבל חשמל מנחושת 5X10 N2XY ממ"ר (שאינו כלול במחיר נקודה)</t>
  </si>
  <si>
    <t>03.08.003.0170</t>
  </si>
  <si>
    <t>כבל חשמל מנחושת 3X1.5 N2XY ממ"ר (שאינו כלול במחיר נקודה)</t>
  </si>
  <si>
    <t>03.08.003.0180</t>
  </si>
  <si>
    <t>כבל חשמל מנחושת 3X2.5 N2XY ממ"ר (שאינו כלול במחיר נקודה)</t>
  </si>
  <si>
    <t>03.08.003.0190</t>
  </si>
  <si>
    <t>מוליך הארקה מנחושת 10 ממ"ר חשוף או עם בידוד בצבע צהוב/ירוק שאינו כלול במחיר נקודה כולל מהדקים קנדיים לחיבור למגש כבלים חשמל בכמות הנדרש במרחק כל 1.5מטר</t>
  </si>
  <si>
    <t>03.08.003.0200</t>
  </si>
  <si>
    <t>מוליך הארקה מנחושת 25 ממ"ר עם בידוד בצבע צהוב/ירוק שאינו כלול במחיר נקודה</t>
  </si>
  <si>
    <t>03.08.003.0210</t>
  </si>
  <si>
    <t>מוליך הארקה מנחושת 35 ממ"ר חשוף מונח בחפירה או במגש כבלים שאינו כלול במחיר נקודה</t>
  </si>
  <si>
    <t>03.08.003.0220</t>
  </si>
  <si>
    <t>שוחת הארקה הכוללת :אלקטרודת הארקה באורך 1.5 מטר מפלדה מצופה נחושת בקוטר 12.5 מ"מ כולל החדרתה אנכית לקרקע, מופות, ראשי קידוח, ושוחת ביקורת בקוטר 60 ס"מ עם מכסה ומילוי חצץ וכולל שלט "הארקה לא לפרק" קומפלט</t>
  </si>
  <si>
    <t>03.08.003.0230</t>
  </si>
  <si>
    <t>כבל טלפון ראשי למבנה (2X0.6)10 עם בידוד ג'ל מתאים להתקנה חיצונית ע"פ סטנדרט חברת בזק מארון בזק סמוך ועד מבנה השמירה תוואי ומיקום סופי ע"פ תאום בביצוע עם בזק</t>
  </si>
  <si>
    <t>03.08.003.0240</t>
  </si>
  <si>
    <t>בסיסי חיבור כניסה ויציאה מהדקי קרונה ( LSA PLUS) לכבל 10 זוג כולל התקנתם בתיבת טלפונים וכולל התיבה סטנדרט בזק וחיבור הכבל דרכם קומפלט</t>
  </si>
  <si>
    <t>03.08.003.0250</t>
  </si>
  <si>
    <t>תעלה פלסטית מחומר כבה מאליו בצבע קרם עם מכסה במידות 120X60 מ"מ עם מחיצת הפרדה להתקנה על הקיר או בשולחן דוגמת ( IBOCO ישראלוקס)</t>
  </si>
  <si>
    <t>03.08.003.0260</t>
  </si>
  <si>
    <t>ארון תקשורת קומתי מפח צבוע לבן עם דלתות וגב עץ פנימי ברוחב 60 ס"מ בעומק 20 ס"מ עם מנעול רב בריח תקני מותקן על הקיר</t>
  </si>
  <si>
    <t>03.08.003.0270</t>
  </si>
  <si>
    <t>העברת בדיקת בודק חשמל מוסמך למתקן החשמל שבוצע בגודל עד 250*3 אמפר כולל: בדיקת לוחות החשמל מתקן התאורה הפנימי והחיצוני , עמודי תאורה ומערכת הארקה ע"י בודק מוסמך ותיקון הליקויים הנדרשים כולל העברת דו"ח בדיקה ואישור תקינות המתקן לאחר ביצוע כל הליקויים שהתגלו בבדיקה כולל הגשת תוכניות עדות (AS-MADE)</t>
  </si>
  <si>
    <t>סה"כ לאינסטלציה חשמלית</t>
  </si>
  <si>
    <t>03.08.004</t>
  </si>
  <si>
    <t>לוחות חשמל</t>
  </si>
  <si>
    <t>03.08.004.0010</t>
  </si>
  <si>
    <t>תוספת מפסק זרם חצי אוטומטי 3X250A מותקן בלוח חשמל ראשי קיים עם הגנות אלקטרוניות תוצרת שניידר אלקטריק דגם NSX 250N או ABB לרבות סליל הפסקה לניתוק בזמן אתראת אש כולל עבודות הזזת ציוד בלוח קיים חיתוך פנלים ,התאמות ,חיווט פנימי ושילוט עבודת שטח בשעות מתואמות מראש עם הלקוח</t>
  </si>
  <si>
    <t>03.08.004.0015</t>
  </si>
  <si>
    <t>תוספת מפסק זרם חצי אוטומטי 3X100A מותקן בלוח חשמל ראשי קיים עם הגנות טרמיות מגנטיות דוגמת שניידר אלקטריק דגם NSX 100N או ABB לרבות סליל הפסקה לניתוקבזמן אתראת אש כולל עבודות הזזת ציוד בלוח קיים חיתוך פנלים ,התאמות ,חיווט פנימי ושילוט עבודת שטח בשעות מתואמות מראש עם הלקוח</t>
  </si>
  <si>
    <t>03.08.004.0016</t>
  </si>
  <si>
    <t>יחידת פיקוד 2 iso - 2 מגעי לניתוק מפסקים ראשיים מותקן בלוח חשמל ראשי בחדר חשמל קיים כולל חיווט משולם וחיבור לסלילי הפסקה וליחידת כתובת גילוי אש</t>
  </si>
  <si>
    <t>03.08.004.0020</t>
  </si>
  <si>
    <t>מפסק זרם חצי אוטומטי 3X250A עם הגנות טרמיות ומגנטיות כושר ניתוק 36 KA לפחות תוצרת שניידר אלקטריק NSX 250F או ABB כולל 2 מגעי עזר לחיווי מצב מפסק וחיווי מצב תקלה</t>
  </si>
  <si>
    <t>03.08.004.0030</t>
  </si>
  <si>
    <t>מפסק זרם חצי אוטומטי 3X100A עם הגנות טרמיות ומגנטיות כושר ניתוק 25KA כולל 2 מגעי עזר לחיווי מצב מפסק וחיווי מצב תקלה</t>
  </si>
  <si>
    <t>03.08.004.0040</t>
  </si>
  <si>
    <t>תוספת למחיר מפסק עד 250A עבור סליל הפסקה מרחוק (T.C)</t>
  </si>
  <si>
    <t>03.08.004.0045</t>
  </si>
  <si>
    <t>תוספת למחיר מאמת עד 100A עבור סליל הפסקה מרחוק (T.C)</t>
  </si>
  <si>
    <t>03.08.004.0050</t>
  </si>
  <si>
    <t>מכשיר מדידה אלקטרוני דגם ELNET - LT כולל משנה זרם עבורו עד 250/5A, ומאמ"ת הגנה 3X6A</t>
  </si>
  <si>
    <t>03.08.004.0060</t>
  </si>
  <si>
    <t>מכשיר מדידה אלקטרוני דגם ELNET - LT כולל משנה זרם עבורו עד 100/5A, ומאמ"ת הגנה 3X6A</t>
  </si>
  <si>
    <t>03.08.004.0065</t>
  </si>
  <si>
    <t>מפסק זרם מחליף (ללא הגנות) בורר 3 מצבים 4X100 A , 1-0-2 כולל מגע עזר לחיווי מצב מפסק</t>
  </si>
  <si>
    <t>03.08.004.0070</t>
  </si>
  <si>
    <t>מאמ"ת תלת פאזי 10KA 3X6A מסוג B/C</t>
  </si>
  <si>
    <t>03.08.004.0080</t>
  </si>
  <si>
    <t>מאמ"ת תלת פאזי עד 10KA 3X16A מסוג B/C</t>
  </si>
  <si>
    <t>03.08.004.0090</t>
  </si>
  <si>
    <t>מאמ"ת תלת פאזי עד 10KA 3X25A מסוג B/C</t>
  </si>
  <si>
    <t>03.08.004.0100</t>
  </si>
  <si>
    <t>מאמ"ת תלת פאזי עד 10KA 3X32A מסוג B/C</t>
  </si>
  <si>
    <t>03.08.004.0110</t>
  </si>
  <si>
    <t>מאמ"ת תלת פאזי 10KA 3X40A מסוג B/C</t>
  </si>
  <si>
    <t>03.08.004.0120</t>
  </si>
  <si>
    <t>מאמ"ת חד פאזי לזרם עד 10KA 25A מסוג C או B</t>
  </si>
  <si>
    <t>03.08.004.0130</t>
  </si>
  <si>
    <t>מאמ"ת חד פאזי לזרם עד 10KA 16A+ ניתק אפס וסידור נעילה עבור ג"א או מערכת חלונות עשן מסוג C או B</t>
  </si>
  <si>
    <t>03.08.004.0140</t>
  </si>
  <si>
    <t>שני מאמ"תים חד פאזיים מגושרים 10KA 2X10A מסוג C או B</t>
  </si>
  <si>
    <t>03.08.004.0150</t>
  </si>
  <si>
    <t>ממסר צעד 220V/16A עם שני מגעים 220V</t>
  </si>
  <si>
    <t>03.08.004.0160</t>
  </si>
  <si>
    <t>סט של שלוש מנורות סימון LED לשלוש פאזות</t>
  </si>
  <si>
    <t>03.08.004.0170</t>
  </si>
  <si>
    <t>מגען תלת פאזי כולל מגע עזר לזרם עד AC3 3X16 A</t>
  </si>
  <si>
    <t>03.08.004.0180</t>
  </si>
  <si>
    <t>מגען תלת פאזי כולל מגע עזר לזרם עד AC3 3X20 A</t>
  </si>
  <si>
    <t>03.08.004.0190</t>
  </si>
  <si>
    <t>מגען תלת פאזי כולל מגע עזר לזרם עד AC3 3X25 A</t>
  </si>
  <si>
    <t>03.08.004.0200</t>
  </si>
  <si>
    <t>תוספת מגע עזר לחיווי מצב מגען מכל סוג</t>
  </si>
  <si>
    <t>03.08.004.0210</t>
  </si>
  <si>
    <t>מפסק פחת 4X40A, 30מיליאמפר, TYPE -A</t>
  </si>
  <si>
    <t>03.08.004.0220</t>
  </si>
  <si>
    <t>מפסק פחת 2X40A, 30 מיליאמפר TYPE -A</t>
  </si>
  <si>
    <t>03.08.004.0230</t>
  </si>
  <si>
    <t>ממסר פקוד 4X16A 230V מגעים נשלף</t>
  </si>
  <si>
    <t>03.08.004.0240</t>
  </si>
  <si>
    <t>שעון דיגיטלי דוגמת טבן או גרזליין עם תכנית יומית שבועית וסוללת גיבוי ל 72שעות</t>
  </si>
  <si>
    <t>03.08.004.0250</t>
  </si>
  <si>
    <t>מפסק בורר פיקוד 10A, 3 מצבים</t>
  </si>
  <si>
    <t>03.08.004.0260</t>
  </si>
  <si>
    <t>מפסק פיקוד on-off,10A</t>
  </si>
  <si>
    <t>03.08.004.0270</t>
  </si>
  <si>
    <t>יחידת פיקוד מסוג ISO (מצג בקרה) 2 מגעים יבשים לניתוק מפסק ראשי ו /או מ"א בזמן אש</t>
  </si>
  <si>
    <t>03.08.004.0280</t>
  </si>
  <si>
    <t>התקנת בקר מערכת צייטק שתסופק ע"י הלקוח לרבות ספק כח וכרטיסי הרחבה חייוט פנימי בלוח למגענים ולמגעי העזר לחיווי שילוט מתאים ואישור התקנת המערכת עם ספק הבקרה במפעל הלוחות עד לאישורה המלא</t>
  </si>
  <si>
    <t>03.08.004.0290</t>
  </si>
  <si>
    <t>מבנה לוח חשמל ראשי 10# בנוי מפח צבוע בתנור במפעל לוחות מאושר עם פנלים מתפרקים בחזית מחולק לשתי שדות שדה רגיל ושדה חיוני כולל פסי צבירה 4X250A רגיל , 4X100A חיוני , מהדקים לאפס והארקה, חיווט, שילוט, הובלה, התקנה וחיבור קומפלט. כולל את העבודות וחמרי העזר הדרושים להשלמת הלוח כולל 30% מקום שמור ,עומק עד 40 ס"מ נטו,מחיר לפי שטח חזית לוח</t>
  </si>
  <si>
    <t>03.08.004.0300</t>
  </si>
  <si>
    <t>לוח חשמל משני 20 # קומת כניסה(עליונה) בנוי מפח צבוע בתנור במפעל לוחות מאושר עם פנלים מתפרקים בחזית מחולק לשתי שדות שדה רגיל ושדה חיוני כולל פסי צבירה 4X100A רגיל , 4X100A חיוני מהדקים לאפס והארקה, חיווט, שילוט, הובלה, התקנה וחיבור קומפלט. כולל את העבודות וחמרי העזר הדרושים להשלמת הלוח כולל 30%מקום שמור עומק עד 40 ס"מ נטו,מחיר לפי שטח חזית לוח</t>
  </si>
  <si>
    <t>סה"כ ללוחות חשמל</t>
  </si>
  <si>
    <t>03.08.005</t>
  </si>
  <si>
    <t>מערכת הארקות</t>
  </si>
  <si>
    <t>03.08.005.0010</t>
  </si>
  <si>
    <t>מערכת הארקת יסודות מושלמת לבנין כיתות חדש לרבות טבעת גישור מברזל מגולוון 10 ממ"ר מונחת ביציקה רצפה במפלס קומת קרקע . עליית טבעת הגישור בעמודי הקונסטרוקציה למפלס עליון עד למבנה היביל ,ריתוך בפס ברזל מגולוון 40X4 ממ"ר לקונסרוציית המבנה היביל , הארקת גג המבנה היביל ב-4 צדדים ע"י פס מגולוון 40X4או מוליך נחושת 25 ממ"ר מבודד בצינור מרירון מבודד צמוד למבנה מבחוץ בצינור לטבעת הגישור ההקפית , יציאות חוץ , מעברי תפר,חיבור לפס השוואת פוטנציאלים בפס ברזל מגולוון .וכל חומרי העזר הדרושים להשלמת מערכת הארקת היסודות למבנה הקיים .</t>
  </si>
  <si>
    <t>03.08.005.0020</t>
  </si>
  <si>
    <t>תוספת לנקודת חיבור הארקה עבור שלת הארקה כבדה מגולוונת עד "3 להארקת צנרת מתכתית</t>
  </si>
  <si>
    <t>03.08.005.0030</t>
  </si>
  <si>
    <t>תוספת לנקודת חיבור הארקה עבור גשר הארקה לשעון מים מפס שטוח מגולוון 20X2 מ"מ כולל חבקים תקניים</t>
  </si>
  <si>
    <t>03.08.005.0040</t>
  </si>
  <si>
    <t>פס הארקה ראשי מנחושת 50X5 מ"מ מותקן על הקיר ע"ג מבודדים , לרבות כל ברגי החיבור, אומים, דיסקיות פליז, שילוט וכל חומרי העזר הדרושים להתקנה . אורך הפס לפחות 50 ס"מ מתאים למספר היציאות הנדרשות בתוספת 20% מקום שמור</t>
  </si>
  <si>
    <t>סה"כ למערכת הארקות</t>
  </si>
  <si>
    <t>03.08.006</t>
  </si>
  <si>
    <t>מערכת גילוי וכיבוי אש</t>
  </si>
  <si>
    <t>03.08.006.0005</t>
  </si>
  <si>
    <t>הערה: 1. מחיר הציוד כולל אספקה והתקנה מלאה והפעלה מושלמת של מערכת גילוי אש פתוחה טלפייר דגם ADR7000</t>
  </si>
  <si>
    <t>03.08.006.0010</t>
  </si>
  <si>
    <t>גלאי אש למערכת כתובתית</t>
  </si>
  <si>
    <t>03.08.006.0020</t>
  </si>
  <si>
    <t>מנורת סימון לגלאי אש למערכת כתובתית</t>
  </si>
  <si>
    <t>03.08.006.0030</t>
  </si>
  <si>
    <t>לחצן אש למערכת כתובתית</t>
  </si>
  <si>
    <t>03.08.006.0040</t>
  </si>
  <si>
    <t>יחידת כתובת לג"א להפסקה של מ"א או להפעלה של מערכות חירום במצב אש</t>
  </si>
  <si>
    <t>03.08.006.0050</t>
  </si>
  <si>
    <t>צופר אזעקת אש אור קולי עם נצנץ להתקנה פנימית</t>
  </si>
  <si>
    <t>03.08.006.0060</t>
  </si>
  <si>
    <t>צופר אזעקת אש להתקנה חיצונית</t>
  </si>
  <si>
    <t>03.08.006.0070</t>
  </si>
  <si>
    <t>כבל תיקני של מערכת גילוי אש (4X0.8) טלדור שאינו כלול במחיר נקודה</t>
  </si>
  <si>
    <t>03.08.006.0080</t>
  </si>
  <si>
    <t>מרכזית גילוי אש כתובתית אנלוגית ל -254 כתובות גילוי וכיבוי דגם שני כרטיסים דגם ADR- 7000/2 (עם אפשרות הרחבה עד ל1016 כתובת ) על כל מרכיביו לרבות חייגן אוטומטי תכנות, התקנה, הפעלה וכל חומרי העזר קומפלט.</t>
  </si>
  <si>
    <t>03.08.006.0090</t>
  </si>
  <si>
    <t>מערכת כיבוי בגז טלפייר להפעלה בזמן שריפה ממערכת ג"א מתאימה לתקן 1220 ולתקן 1597 לכיבוי אש אוטמטי בגז הכוללת :מיכל גז FM-200 במשקל 3 ק"ג לכיבוי אוטומטי בלוחות חשמל צינור גז "1 נחושת ,זויות ,קשתות ,הסתעפויות, נחירי פזור גז, 2 גלאי אש מחוברים בהצלבה + 2 מנורות סימון לחצני הפעלה בחירום חיבור חיווט והפעלה מושלמת ע"פ דרישות תקן 1220 מושלמת</t>
  </si>
  <si>
    <t>03.08.006.0100</t>
  </si>
  <si>
    <t>העברת מערכת גילוי +כיבוי אש וכריזת חירום בדיקת מכון התקנים כולל תאום הזמנת מכון התקנים, ליווי הבודק במשך כל זמן הבדיקות, כולל עזרה טכנית שכרוכה בשעותעבודה ו/או חומרי עזר שתידרש במידת הצורך למכון התקנים. המחיר כולל גם את בצוע כל הליקויים שידרשו לתיקון עד להשלמת המתקן ע"י מכון התקנים. המחיר כולל אתהתשלום למכון התקנים.</t>
  </si>
  <si>
    <t>03.08.006.0110</t>
  </si>
  <si>
    <t>חיבור מערכת גילוי אש טלפייר למערכת כריזה קיימת כולל תכנות המערכת הקיימת עם טכנאי חברת אורד שממתחזק המערכת</t>
  </si>
  <si>
    <t>סה"כ למערכת גילוי וכיבוי אש</t>
  </si>
  <si>
    <t>03.08.007</t>
  </si>
  <si>
    <t>מערכת כריזת חרום משולבת גילוי אש</t>
  </si>
  <si>
    <t>03.08.007.0006</t>
  </si>
  <si>
    <t>הערה : המערכת שתסופק תהיה מערכת כריזה חירום EVAX משולבת ג"א המסופקת ע"י טלפייר או מערכת תקנית אחרת שמאושרת לחיבור למערכת ג"א שתסופק מחיר המערכת להלןכולל: אחריות ושירות למערכת מספק המערכת ישירות ל-24 חודש מיום קבלת המערכת ע"י המזמין בכתב ללא תוספת מחיר .טיפול ובדיקת המערכת כל חצי שנה ,הגעה לקריאתתקלות עד 4 שעות באתר מרגע ההודעה</t>
  </si>
  <si>
    <t>03.08.007.0010</t>
  </si>
  <si>
    <t>רמקול כריזה "W 6 עד 6W ושנאי קו כולל גריל פח מחורר בצבע לבן מותקן שקוע בתקרה כולל חיזוק הרמקול לקונסטרוקצית התקרה ע"י פסי מתכת או עץ צבוע למניעת שקיעתהפלטה רמקול כדוגמת TLS-T1003, המשווק ע"י טלפייר</t>
  </si>
  <si>
    <t>03.08.007.0020</t>
  </si>
  <si>
    <t>מקרופון כבאים PTT ניתן לשליפה לכריזה בחירום מותקן בארון תקני עם דלת ניתנת לנעילה כולל כרטיס הגברה הנדרש לחיבור למרכזית הכריזה</t>
  </si>
  <si>
    <t>03.08.007.0030</t>
  </si>
  <si>
    <t>מרכזית כריזה בהספק 100W RMS מושלמת לרבות מערכת מצברי חרום, מטען מצברים דיגטלי ,פס שקעים עם מאמ"ת הגנה בתוך המסד וכל הציוד והאביזרים הדרושים להשלמת המערכת הכל מותקן במסד סטנדרטי "19 בגובה המתאים לאביזרים ועוד 30% מקום שמור כולל גם חיבור המערכת והפעלתה קומפלט.</t>
  </si>
  <si>
    <t>03.08.007.0040</t>
  </si>
  <si>
    <t>מנורת נצנץ 24V 10W להתקנה בתקרה/קיר מחוברת למערכת הכריזה עבור הכוונה לעיוורים בזמן כריזת חרום</t>
  </si>
  <si>
    <t>03.08.007.0050</t>
  </si>
  <si>
    <t>כבל מסוכך (4 גידים) MSA-6229 של טלדור לחיבור מקרופון כבאים</t>
  </si>
  <si>
    <t>03.08.007.0060</t>
  </si>
  <si>
    <t>חיבור מערכת כריזה טלפייר למערכת כריזה קיימת כולל תכנות המערכת הקיימת עם טכנאי מערכות כריזה שמתחזק המערכת</t>
  </si>
  <si>
    <t>03.08.007.0070</t>
  </si>
  <si>
    <t>מתאם תקשורת למערכת הכריזה עבור אפשרות כריזה ממכשיר טלפון כולל התקנתו וחיבורו במערכת הכריזה.</t>
  </si>
  <si>
    <t>סה"כ למערכת כריזת חרום משולבת גילוי אש</t>
  </si>
  <si>
    <t>03.08.008</t>
  </si>
  <si>
    <t>בקרת מבנה -צייטק</t>
  </si>
  <si>
    <t>03.08.008.0010</t>
  </si>
  <si>
    <t>אספקה והתקנה בלוח חשמל של בקר ראשי 8 ערוצים כולל שליטה מרחוק ניתן להרחבה עד 156 ערוצים חיבור יחידות משנה מרוחקים באמצעות VPN מאובטח מערכת קולית לשליטהבשיחת טלפונית דגם צייטק BUSINESS PREMIUM</t>
  </si>
  <si>
    <t>03.08.008.0020</t>
  </si>
  <si>
    <t>הרחבה מסוג רשת אטרנט - 8 ערוצים למערכת צייטק ביזנס</t>
  </si>
  <si>
    <t>03.08.008.0030</t>
  </si>
  <si>
    <t>מחשב ראשי לבקרי CREVIS</t>
  </si>
  <si>
    <t>03.08.008.0040</t>
  </si>
  <si>
    <t>מודול 16- 16DI כניסות - 24V DC</t>
  </si>
  <si>
    <t>03.08.008.0050</t>
  </si>
  <si>
    <t>תכנות מערכת הבקרה לרבות תאומים עם נציג המזמין לקביעת משטרי עבודה ושעות פעילות במבנה</t>
  </si>
  <si>
    <t>סה"כ לבקרת מבנה -צייטק</t>
  </si>
  <si>
    <t>סה"כ לעבודות חשמל</t>
  </si>
  <si>
    <t>03.15</t>
  </si>
  <si>
    <t>מיזוג אויר</t>
  </si>
  <si>
    <t>03.15.001</t>
  </si>
  <si>
    <t>03.15.001.0001</t>
  </si>
  <si>
    <t>מערכות DX רב מאיידים מסוג VRV-VRF -----------------------------------</t>
  </si>
  <si>
    <t>אספקה והתקנה מכלול יחידות עיבוי מסוג VRF - HEAT PUMP (למעגל 1 עבור קומה התחתונה) כדוגמה דגם: "PUHY-P1200YSKB-A1" תוצרת: "מיצובישי" או ש"ע לתפוקת קירור של נומינלי של 464.000 ביטיאו/ש 38.7 TR כולל חיבורי צנרת, תקשורת וחשמל, כולל בולמי זעזועים להתקנה מעבה על קוביות בטון או על פרופילים מפלדה כולל בולמי זעזועים MASON לשקיעה סטטית של "1/2 וכל המפורט במפרט הטכני</t>
  </si>
  <si>
    <t>03.15.001.0002</t>
  </si>
  <si>
    <t>כנ"ל, אך (למעגל 2 עבור קומת כניסה) כדוגמה דגם: "PUHY-P1350YSKB-A1" תוצרת: "מיצובישי" או ש"ע לתפוקת קירור של נומינלי של 511.800 ביטיאו/ש 42.65 TR כולל חיבורי צנרת, תקשורת וחשמל, כולל בולמי זעזועים להתקנה מעבה על קוביות בטון או על פרופילים מפלדה כולל בולמי זעזועים MASON לשקיעה סטטית של "1/2 וכל המפורט במפרט הטכני</t>
  </si>
  <si>
    <t>03.15.001.0003</t>
  </si>
  <si>
    <t>כנ"ל, אך (למעגל 3 עבור יחידות אויר צח ב-2 קומות) כדוגמה דגם: "PUHY-P750YSKB-A1" תוצרת: "מיצובישי" או ש"ע לתפוקת קירור של נומינלי של 290.000 ביטיאו/ש24.2 TR כולל חיבורי צנרת, תקשורת וחשמל, כולל בולמי זעזועים להתקנה מעבה על קוביות בטון או על פרופילים מפלדה כולל בולמי זעזועים MASON לשקיעה סטטית של "1/2 וכל המפורט במפרט הטכני</t>
  </si>
  <si>
    <t>03.15.001.0004</t>
  </si>
  <si>
    <t>אספקה והתקנה של קסטות 4 כיוונים מחליף תקרה 62X62 לתפוקת קרור נומינליות של 12,300 ביטיאו/ש כולל משאבת ניקוז ל- 80 ס"מ גובה, לרבות חיבורי צנרת, תקשורת וחשמל וכל הנדרש לפועלה מושלמת</t>
  </si>
  <si>
    <t>מאיידים כולל משאבות ניקוז בסניקה מגע יבש לניתוק וסיפון מובנה ליציאת ניקוז עם אפשרות לוויסות מפל לחץ ------------------</t>
  </si>
  <si>
    <t>03.15.001.0005</t>
  </si>
  <si>
    <t>כנ"ל, אך לתפוקת קרור נומינליות של 15,400 ביטיאו/ש</t>
  </si>
  <si>
    <t>03.15.001.0006</t>
  </si>
  <si>
    <t>אספקה והתקנה מאייד נסתר מתועל לאספקת אויר חיצוני 100% עבור קומה התחתונה + קומת כניסה בקומת קרקע לספיקת אויר של 1,500 CFM לתפוק קרור של 69.600 ביטיאו/שכדוגמה תוצרת: "אוריס" דגם: "EO-60FAL" או ש"ע, מפל לחץ של עד "1 מים או 250 PA, נורות UVC כולל הגנות ניתוק חשמל בפתיחה היח` של סגול או ש"ע לפי ספיקה לרבות שסתום + כרטיס בקרה של "VRF", חיבורי צנרת, תקשורת וחשמל, כולל רגש באויר אספקה ולרבות כל הנדרש להתקנה מושלמת כמופרט במפרט הטכני כולל גלאי עשן ביציאה מהיח` וחיבורו לרכזת אש.</t>
  </si>
  <si>
    <t>03.15.001.0007</t>
  </si>
  <si>
    <t>כנ"ל, אך לאספקת אויר חיצוני 100% עבור קומה התחתונה לספיקת אויר של 2,000 CFM לתפוק קרור של 124,000 ביטיאו/ש</t>
  </si>
  <si>
    <t>03.15.001.0008</t>
  </si>
  <si>
    <t>כנ"ל אך אספקה והתקנה מערכת צנרת גז קרור מושלמת למעגל HP כולל יח' פיצול אפסילון כולל מפצלים מחברים ברזי ניתוק ביציאה מכל מודול של מעבה ובפיצול ראשיבין ענפים ובכניסה לכל קופסת פיצול וכל הנדרש להתקנה מושלמת בהתאם להנחיות היצרן כולל: ברזי ניתוק מתלים, תמיכות, צנרות נחושת "L" ספחי צנרת ואביזרי צנרת מקוריים בלבד, בידוד טרמי, מחוברים גמישים עבור כל מערכות VRF בפרוייקט לרבות מילוי שמן וגז קירור בהתאם להנחיות היצרן וכל הנדרש לפעולה תיקינה המפורט במפרטלמעגל עיבוי מושלם</t>
  </si>
  <si>
    <t>צנרת קרר ומערכותיה --------------------------</t>
  </si>
  <si>
    <t>03.15.001.0009</t>
  </si>
  <si>
    <t>ניקוי, שטיפה, בדיקת לחץ, ביצוע ואקום ומילוי גז לכל קומה הנבפרד גם אם יבוצע בשלבים כולל עלות הגז, ובקורת ספק הציוד לטיב הבצוע כולל הפעלה, וויסת ואחריותל- 3 שנים כמפורט במפרט לכל מעגל בנפרד</t>
  </si>
  <si>
    <t>03.15.001.0010</t>
  </si>
  <si>
    <t>אספקה והתקנה של פנל הפעלה דיגיטאלי מחווט להתקנה קירית כדוגמת PAR-40MAA מתוצרת "MITSUBISHI" מקורי מתוצרת יצרן המערכת שתאושר, עם צג רחב ותאורת מסך אחורית, הכולל כיבוי והפעלה, שינוי משטר הפעלה חימום קירור איוורור 3 מהירויות לפחות וכו', רגש ושינוי טמפ', שליטה במהירויות מפוח האוויר טיימר הפעלה שבועי הצגתתקלות כולל התקנה למאייד ולרגש נוכחות ולרכזת אש וכל האביזרים הנדרשים להתקנה מושלמת כמפורט במפרט</t>
  </si>
  <si>
    <t>מערכת פקוד ובקרה למערכות VRF --------------------------------------</t>
  </si>
  <si>
    <t>03.15.001.0011</t>
  </si>
  <si>
    <t>אספקה והתקנה של בקר מרכזי דיגיטאלי עם מסך מגע "LCD 8 מחווט להתקנה בפנל הפעלה של דלפק כניסה כדוגמת AT-50 מתוצרת "MITSUBISHI" מקורי מתוצרת יצרן המערכת,הכולל שליטה על כל היח' כיבוי והפעלה, שינוי משטר הפעלה חימום קירור איוורור מהירויות וכו', רגש ושינוי טמפ', שליטה במהירויות מפוח האוויר טיימר הפעלה שבועי הצגת תקלות כולל התקנה למאייד וכל האביזרים הנדרשים להתקנה מושלמת כולל ניתוק של המערכת בעת התראת אש מרכזת כולל מתאם תקשורת לפי המפורט במפרט וכל האביזרים הרשיונות לתוכנת ניהול בניין הנידרשים והכל להתקנה מושלמת כמפורט במפרט.</t>
  </si>
  <si>
    <t>03.15.001.0012</t>
  </si>
  <si>
    <t>אינסטלציה חשמלית מושלמת למערכת VRV-VRF כולל חיבור מגע יבש לגלאי נפח כולל אינסטלציה לתקשורת לבקרת DDC</t>
  </si>
  <si>
    <t>03.15.001.0013</t>
  </si>
  <si>
    <t>אספקה והתקנה תעלת פח מגולוון בעובי 1 מ"מ עם הגבהה עם רגל מגולוונת 15 ס"מ וגומיות עם מכסה מתברג להובלת צנרת גז חיצונית בחוץ במידות 40X8 ס"מ</t>
  </si>
  <si>
    <t>03.15.001.0014</t>
  </si>
  <si>
    <t>תעלה PVC מרובע עבור הנחת צנרת גז קירור בתוך הריצוף וגלויות כולל כולל מכסה מתפרקת מ- PVC בקומת כניסה</t>
  </si>
  <si>
    <t>03.15.001.0015</t>
  </si>
  <si>
    <t>אספקה והתקנה בתוך הקומה של מפוח מעטפת פח מושטק מותקן בתא אקוסטי עם בידוד אקוסטי פנימי "1 ליניקת אויר משירותים בקומה התחתונה בוצרת 'שבח' או שגיא או ש"עקווי מושקט תוצרת VENT / VORTICHE או ש"ע לספיקת אויר של 800 CFM, ומפל לחץ של 0.75 אינץ מים, התקנת המפוח תכלול מנוע חד פאזי, כולל התחברות גמיש מברזנתלתעלה, כולל בולמי רעידות קפיציים, כולל קונסטרוקציה לתליה מפוח לתקרת בטון ומפסק ביטחון מותקן על גב המפוח וחיבור באמצעות טיימר הפעלה שבועי כולל מתג הפעלה ומשנה מהירות רציף</t>
  </si>
  <si>
    <t>03.15.001.0016</t>
  </si>
  <si>
    <t>כנ"ל אך, ליניקת אויר משירותים בקומת כניסה תוצרת 'שבח' או שגיא או ש"ע קווי לספיקת אויר של 600 CFM, ומפל לחץ של 0.5 אינץ מים, התקנת המפוח תכלול מנוע חד פאזי, כולל קונסטרוקציה לתליה המפוח</t>
  </si>
  <si>
    <t>03.15.001.0017</t>
  </si>
  <si>
    <t>אספקה והתקנה של מפוח מותקן בקיר קיר חיצוני ליניקת אויר ממטבחון בקומה התחתונה טיפוס תוצרת "S+P" דגם DECOR-300 או ש"ע מאושר לספיקת אויר של 130 CFM, מפללחץ של 200 PA כולל אל חוזר ועם מפסק ומשנה מהירות וכל הכתוב במפרט</t>
  </si>
  <si>
    <t>03.15.001.0018</t>
  </si>
  <si>
    <t>אספקה והתקנה תעלות אספקת אויר ואיוורור כמפורט במפרט מפח מגולוון תקני ללחץ נמוך כולל אטימות DE CAST בחיבור חלקי תעלה, אביזרים, מכווני זרימה, מיישרים,חיזוקים ומתלים וווסתי אויר בפיצול ראשי של תעלות לכל כיוון והכל כמפורט במפרט.</t>
  </si>
  <si>
    <t>מערכות הולכת אויר תעלות לפי סמקנה כולל מתלים חיזוקים אטימת חיבורים וכפות להפניית אויר ומדפי ויסות בתעלות במחיר הציוד</t>
  </si>
  <si>
    <t>03.15.001.0019</t>
  </si>
  <si>
    <t>אספקה והתקנה תעלה גמישה ללא בידוד תיקנית בקוטר - "6 כולל ספירלה פנימית ומתלים כמפורת במפרט כללי</t>
  </si>
  <si>
    <t>03.15.001.0020</t>
  </si>
  <si>
    <t>אספקה והתקנה בידוד אקוסטי פנימי בעובי כולל ציפוי נאופרן שחור בצד זרימת אויר עמיד אש לפי ת"י 1001 כמפורט במפרט הכלל</t>
  </si>
  <si>
    <t>03.15.001.0021</t>
  </si>
  <si>
    <t>אספקה והתקנה של מפזר תקרתי במידות "X9"9 מחליף תקרה לפי תוכנית תוצרת " מפזרי יעד" או ש"ע מאושר כולל ווסת כמויות</t>
  </si>
  <si>
    <t>כל המפזרים מאלומיניום משוך מאולגן צבוע בתנור בגוון על ידי אדריכל וכוללים רגיסטרים לוויסות אויר --------------------------------------</t>
  </si>
  <si>
    <t>03.15.001.0022</t>
  </si>
  <si>
    <t>כנ"ל אך, במידות "X12"12</t>
  </si>
  <si>
    <t>03.15.001.0023</t>
  </si>
  <si>
    <t>כנ"ל אך, במידות "X15"15</t>
  </si>
  <si>
    <t>03.15.001.0024</t>
  </si>
  <si>
    <t>אספקה והתקנה תריס נגד גשם להתקנה על הקיר חיצוני או בחלון קיים בגודל עד 0.5 מ"ר לכניסת אויר צח או לפליטת אויר משירותים משוך מאולגן צבוע בתנור כדוגמת'יעד' בגוון מאושר כולל קופסת מתאם לתעלות מפח</t>
  </si>
  <si>
    <t>03.15.001.0025</t>
  </si>
  <si>
    <t>אספקה והתקנה 2 תריסי שחרור אויר עודף מאולמות בקומת כניסה במידות 50X35 ס"מ כ"א תוצרת "מפזרי יעד" או ש"ע וכולל תעלה מתקשרת מפח מגולבן מבודדת בבידוד אקוסטי פנימי בעובי "1 במידות 65X25 ס"מ</t>
  </si>
  <si>
    <t>03.15.001.0026</t>
  </si>
  <si>
    <t>כנ"ל אך, 2 תריסי שחרור אויר עודף במידות 60X30 ס"מ כ"א וכולל תעלה מתקשרת מפח מגולבן מבודדת בבידוד אקוסטי פנימי בעובי "1 במידות 85X25 ס"מ</t>
  </si>
  <si>
    <t>03.15.001.0027</t>
  </si>
  <si>
    <t>כנ"ל אך, 2 תריסי שחרור אויר עודף במידות 75X30 ס"מ כ"א וכולל תעלה מתקשרת מפח מגולבן מבודדת בבידוד אקוסטי פנימי בעובי "1 במידות 100X25 ס"מ</t>
  </si>
  <si>
    <t>03.15.001.0028</t>
  </si>
  <si>
    <t>כנ"ל אך, 2 תריסי שחרור אויר עודף במידות 120X60 ס"מ כ"א וכולל תעלה מתקשרת מפח מגולבן מבודדת בבידוד אקוסטי פנימי בעובי "1 במידות 200X35 ס"מ</t>
  </si>
  <si>
    <t>03.15.001.0029</t>
  </si>
  <si>
    <t>אספקה והתקנה של תריס עגול ליניקת אויר משרותים מתוצרת "מפזרי יעד" דגם: PV-1-200 או ש"א מאושר כולל ווסת כמויות אויר צבע גמר לפי אדריכל</t>
  </si>
  <si>
    <t>03.15.001.0030</t>
  </si>
  <si>
    <t>אספקה והתקנה תא עשוי מפח מגולבן לסינון אויר חיצוני (עבור יחידה אויר צח) כולל מסנני אויר ב-2 דרגות סינון, דרגה הראשונה 12% אמרגלס + דרגה שניה 30% פארבשטח חתך 0.45 מ"ר כולל פתחי שירות ומסילות ליצאת מסננים פשוטה וקלה לתפעול לשטיפה כלפי מטה או הצידה.</t>
  </si>
  <si>
    <t>03.15.001.0031</t>
  </si>
  <si>
    <t>כנ"ל, אף בשטח חתך 0.6 מ"ר</t>
  </si>
  <si>
    <t>03.15.001.0032</t>
  </si>
  <si>
    <t>אספקה והתקנה מדף ידני לווסת כמויות אויר בשטח עד 0.25 מ"ר</t>
  </si>
  <si>
    <t>03.15.001.0033</t>
  </si>
  <si>
    <t>אספקה והתקנה מישור זרימת אוויר בשטח עד 0.1 מ"ר</t>
  </si>
  <si>
    <t>03.15.001.0034</t>
  </si>
  <si>
    <t>זויטנים מגולבנים לתמיכת כל הציוד מ"א וכולל תליה כל התעלות בתוך המבנה</t>
  </si>
  <si>
    <t>ק"ג</t>
  </si>
  <si>
    <t>03.15.001.0035</t>
  </si>
  <si>
    <t>אספקה והתקנה מערכת לאיוורור וסינון אויר דגם "Hidden 50 " המספקת 300 מק"ש או במצב סינון ו-600 מק"ש במצב איוורור ומיועד ל-50 אנשים לכניסת אויר עם מסנן דגם ESVF 803/403, מפוח חשדלי,גיבוי ידני, תאורת חירום, מד כמות אויר ושסתום הדף A 803 (3 בר) לשחרור לחץ ובקרת לחץ, התקנה במרחב מוגן תקני ובדיקת על-לחץ.</t>
  </si>
  <si>
    <t>03.15.001.0036</t>
  </si>
  <si>
    <t>הפעלה מערכת מיזוג, ויסות, הרצה ובדיקות 1001</t>
  </si>
  <si>
    <t>03.15.001.0037</t>
  </si>
  <si>
    <t>תיקי הוראות הפעלה כולל תוכניות AS MADE</t>
  </si>
  <si>
    <t>03.15.001.0038</t>
  </si>
  <si>
    <t>אחריות ושירות מלאים כולל אחזקה וניקוי פילטרים ל 3 שנים מתאריך קבלת המתקן</t>
  </si>
  <si>
    <t>סה"כ למיזוג אויר</t>
  </si>
  <si>
    <t>03.34</t>
  </si>
  <si>
    <t>ספרינקלרים</t>
  </si>
  <si>
    <t>03.34.001</t>
  </si>
  <si>
    <t>מערכת ספרינקלרים</t>
  </si>
  <si>
    <t>03.34.001.0001</t>
  </si>
  <si>
    <t>מערכת ספרינקלרים ----------------------</t>
  </si>
  <si>
    <t>צנרת מים תת קרקעית בריתוך תקן 530 עובי דופן 5/32 כולל ספחים עם עטיפה חרושתית תלת שכבתית ספחים "אברות" APC-3 כמפורט במפרט כולל חפירה, מילוי, הידוק וכיסוי בקוטר "4</t>
  </si>
  <si>
    <t>03.34.001.0003</t>
  </si>
  <si>
    <t>תחנת הפעלה ראשית כולל פעמון אזעקה ראשי מכני כולל כל האביזרים כמפורט במפרט - כולל מערכת עם סיגנל חשמלי בקוטר "4 כולל ברז בדיקה "3 וכולל כל הנדרש לפי הוראות מכ"ר לפי פרט</t>
  </si>
  <si>
    <t>03.34.001.0004</t>
  </si>
  <si>
    <t>אספקה והתקנה של צינורות פלדה מגולבנים סקדיול 10, מחבר מהיר כולל אביזרים מגולוונים, ספחים, קונזולים, מיתלים, ווים, ברגים, אומים וכולל צביעה כמפורט במפרט הכללי ובמפרט המיוחד בקוטר "4</t>
  </si>
  <si>
    <t>03.34.001.0005</t>
  </si>
  <si>
    <t>כנ"ל בקוטר "3</t>
  </si>
  <si>
    <t>03.34.001.0006</t>
  </si>
  <si>
    <t>כנ"ל בקוטר "2</t>
  </si>
  <si>
    <t>03.34.001.0007</t>
  </si>
  <si>
    <t>כנ"ל בקוטר "1/2 1</t>
  </si>
  <si>
    <t>03.34.001.0008</t>
  </si>
  <si>
    <t>צנור פלדה גמיש תיקני מנירוסטה לחבור ספרינקלרים בקוטר "1</t>
  </si>
  <si>
    <t>03.34.001.0009</t>
  </si>
  <si>
    <t>ברז ראשי למערכת ספרינקלרים UL/FM קוטר "4</t>
  </si>
  <si>
    <t>03.34.001.0010</t>
  </si>
  <si>
    <t>ברזים UL/FM עם סדור להעברת סיגנל חשמלי לבקרה בקוטר "3</t>
  </si>
  <si>
    <t>03.34.001.0011</t>
  </si>
  <si>
    <t>מתזים מתוצרת "פיירמטיק" QUICK RESPONSE או ש.ע. בקוטר "K-5.6 1/2 לטמפ' של 74 מעלות צלסיוס להתקנה מתחת לתקרות או גלויים כולל רוזטות הכל לפי תקן NFPA-ULFM</t>
  </si>
  <si>
    <t>03.34.001.0012</t>
  </si>
  <si>
    <t>מתזים מתוצרת "פיירמטיק" QUICK RESPONSE או ש.ע. בקוטר "K-5.6 1/2 לטמפ' של 74 מעלות צלסיוס להתקנה צידית מקיר מתחת לתקרות או גלויים כולל רוזטות הכל לפי תקן UL-FM NFPA</t>
  </si>
  <si>
    <t>03.34.001.0013</t>
  </si>
  <si>
    <t>ברז הסנקה חיצוני כפול עם סדור "שטורץ" בקוטר "2X3 על זקף בקוטר "4 - כולל אל-חוזרים</t>
  </si>
  <si>
    <t>03.34.001.0014</t>
  </si>
  <si>
    <t>ברז כדורי "1/2 1 לניקוז פעולה כולל רקורד לפרוק</t>
  </si>
  <si>
    <t>03.34.001.0015</t>
  </si>
  <si>
    <t>ברז כדורי לקוטר "1/2 לבדיקה</t>
  </si>
  <si>
    <t>03.34.001.0016</t>
  </si>
  <si>
    <t>רגש זרימה, כדוגמת F 603-F-VRS-D המסופק ע"י "מנדלסון" כולל התקנה וצנרת בקטרים שונים</t>
  </si>
  <si>
    <t>03.34.001.0017</t>
  </si>
  <si>
    <t>אינסטלציה חשמלית מושלמת בין הברזים, רגשי הזרימה-ברז אזעקה לרכזת הבקרה של בית החולים</t>
  </si>
  <si>
    <t>03.34.001.0018</t>
  </si>
  <si>
    <t>ארגז עם 6 מתזים תקרתיים + 2 קיריים צידיים רזרביים וכל הנדרש למערכת המתזים לפי תקן NFPA כמפורט במפרט</t>
  </si>
  <si>
    <t>03.34.001.0020</t>
  </si>
  <si>
    <t>עמדת כיבוי אש תיקנית כולל ארון מפח מגולוון צבוע אדום כולל ברז הסנקה "2 כולל גלגלון תקני 30 מטר כולל מזנקים צינורות גמישים מטפי כיבוי וכל הנדרש בהנחיותמכ"ר לעמדת כיבוי מלאה כולל התקנה מושלמת</t>
  </si>
  <si>
    <t>סה"כ למערכת ספרינקלרים</t>
  </si>
  <si>
    <t>סה"כ לספרינקלרים</t>
  </si>
  <si>
    <t>סה"כ למערכות בניין</t>
  </si>
  <si>
    <t>סה"כ ליביל</t>
  </si>
  <si>
    <t>01 - קומה 1-, מבנה קונוונציאונלי</t>
  </si>
  <si>
    <t>02 - קומה 0.00- בניה קלה</t>
  </si>
  <si>
    <t>03 - מערכות בניין</t>
  </si>
  <si>
    <t>סה"כ עלות</t>
  </si>
  <si>
    <t>מע"מ בשיעור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</si>
</sst>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2"/>
      <color rgb="FF0000FF"/>
      <name val="Calibri"/>
    </font>
    <font>
      <b/>
      <sz val="11"/>
      <name val="Calibri"/>
    </font>
    <font>
      <b/>
      <sz val="16"/>
      <color rgb="FF0000FF"/>
      <name val="Calibri"/>
    </font>
  </fonts>
  <fills count="3">
    <fill>
      <patternFill patternType="none"/>
    </fill>
    <fill>
      <patternFill patternType="gray125"/>
    </fill>
    <fill>
      <patternFill patternType="solid">
        <fgColor rgb="FFC8C8C8"/>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s>
  <cellStyleXfs count="1">
    <xf numFmtId="0" fontId="0" fillId="0" borderId="0"/>
  </cellStyleXfs>
  <cellXfs count="38">
    <xf numFmtId="0" fontId="0" fillId="0" borderId="0" xfId="0" applyNumberFormat="1" applyFont="1" applyProtection="1"/>
    <xf numFmtId="0" fontId="0" fillId="0" borderId="0" xfId="0" applyNumberFormat="1" applyFont="1" applyAlignment="1" applyProtection="1">
      <alignment horizontal="right"/>
    </xf>
    <xf numFmtId="0" fontId="1" fillId="0" borderId="0" xfId="0" applyNumberFormat="1" applyFont="1" applyProtection="1"/>
    <xf numFmtId="0" fontId="0" fillId="0" borderId="0" xfId="0" applyNumberFormat="1" applyFont="1" applyAlignment="1" applyProtection="1">
      <alignment shrinkToFit="1"/>
    </xf>
    <xf numFmtId="0" fontId="0" fillId="2" borderId="3" xfId="0" applyNumberFormat="1" applyFont="1" applyFill="1" applyBorder="1" applyAlignment="1" applyProtection="1">
      <alignment horizontal="right"/>
    </xf>
    <xf numFmtId="0" fontId="0" fillId="0" borderId="1" xfId="0" applyNumberFormat="1" applyFont="1" applyBorder="1" applyAlignment="1" applyProtection="1">
      <alignment shrinkToFit="1"/>
    </xf>
    <xf numFmtId="0" fontId="0" fillId="0" borderId="2" xfId="0" applyNumberFormat="1" applyFont="1" applyBorder="1" applyAlignment="1" applyProtection="1">
      <alignment shrinkToFit="1"/>
    </xf>
    <xf numFmtId="0" fontId="0" fillId="2" borderId="3" xfId="0" applyNumberFormat="1" applyFont="1" applyFill="1" applyBorder="1" applyAlignment="1" applyProtection="1">
      <alignment horizontal="right" shrinkToFit="1"/>
    </xf>
    <xf numFmtId="0" fontId="1" fillId="0" borderId="2" xfId="0" applyNumberFormat="1" applyFont="1" applyBorder="1" applyAlignment="1" applyProtection="1">
      <alignment shrinkToFit="1"/>
    </xf>
    <xf numFmtId="0" fontId="0" fillId="0" borderId="4" xfId="0" applyNumberFormat="1" applyFont="1" applyBorder="1" applyAlignment="1" applyProtection="1">
      <alignment shrinkToFit="1"/>
    </xf>
    <xf numFmtId="0" fontId="0" fillId="0" borderId="0" xfId="0" applyNumberFormat="1" applyFont="1" applyAlignment="1" applyProtection="1">
      <alignment horizontal="left"/>
    </xf>
    <xf numFmtId="0" fontId="0" fillId="0" borderId="1" xfId="0" applyNumberFormat="1" applyFont="1" applyBorder="1" applyAlignment="1" applyProtection="1">
      <alignment horizontal="left"/>
    </xf>
    <xf numFmtId="0" fontId="0" fillId="0" borderId="2" xfId="0" applyNumberFormat="1" applyFont="1" applyBorder="1" applyAlignment="1" applyProtection="1">
      <alignment horizontal="left"/>
    </xf>
    <xf numFmtId="0" fontId="0" fillId="2" borderId="3" xfId="0" applyNumberFormat="1" applyFont="1" applyFill="1" applyBorder="1" applyAlignment="1" applyProtection="1">
      <alignment horizontal="left"/>
    </xf>
    <xf numFmtId="49" fontId="1" fillId="0" borderId="2" xfId="0" applyNumberFormat="1" applyFont="1" applyBorder="1" applyAlignment="1" applyProtection="1">
      <alignment horizontal="left"/>
    </xf>
    <xf numFmtId="49" fontId="0" fillId="0" borderId="2" xfId="0" applyNumberFormat="1" applyFont="1" applyBorder="1" applyAlignment="1" applyProtection="1">
      <alignment horizontal="left"/>
    </xf>
    <xf numFmtId="49" fontId="2" fillId="0" borderId="2" xfId="0" applyNumberFormat="1" applyFont="1" applyBorder="1" applyAlignment="1" applyProtection="1">
      <alignment horizontal="left"/>
    </xf>
    <xf numFmtId="49" fontId="2" fillId="0" borderId="4" xfId="0" applyNumberFormat="1" applyFont="1" applyBorder="1" applyAlignment="1" applyProtection="1">
      <alignment horizontal="left"/>
    </xf>
    <xf numFmtId="4" fontId="0" fillId="2" borderId="3" xfId="0" applyNumberFormat="1" applyFont="1" applyFill="1" applyBorder="1" applyAlignment="1" applyProtection="1">
      <alignment horizontal="right"/>
    </xf>
    <xf numFmtId="4" fontId="0" fillId="0" borderId="0" xfId="0" applyNumberFormat="1" applyFont="1" applyAlignment="1" applyProtection="1">
      <alignment horizontal="right"/>
    </xf>
    <xf numFmtId="4" fontId="0" fillId="0" borderId="1" xfId="0" applyNumberFormat="1" applyFont="1" applyBorder="1" applyAlignment="1" applyProtection="1">
      <alignment horizontal="right"/>
    </xf>
    <xf numFmtId="4" fontId="0" fillId="0" borderId="2" xfId="0" applyNumberFormat="1" applyFont="1" applyBorder="1" applyAlignment="1" applyProtection="1">
      <alignment horizontal="right"/>
    </xf>
    <xf numFmtId="4" fontId="1" fillId="0" borderId="2" xfId="0" applyNumberFormat="1" applyFont="1" applyBorder="1" applyAlignment="1" applyProtection="1">
      <alignment horizontal="right"/>
    </xf>
    <xf numFmtId="4" fontId="0" fillId="0" borderId="4" xfId="0" applyNumberFormat="1" applyFont="1" applyBorder="1" applyAlignment="1" applyProtection="1">
      <alignment horizontal="right"/>
    </xf>
    <xf numFmtId="0" fontId="0" fillId="0" borderId="1" xfId="0" applyNumberFormat="1" applyFont="1" applyBorder="1" applyAlignment="1" applyProtection="1">
      <alignment horizontal="right"/>
    </xf>
    <xf numFmtId="0" fontId="0" fillId="0" borderId="2" xfId="0" applyNumberFormat="1" applyFont="1" applyBorder="1" applyAlignment="1" applyProtection="1">
      <alignment horizontal="right"/>
    </xf>
    <xf numFmtId="0" fontId="1" fillId="0" borderId="2" xfId="0" applyNumberFormat="1" applyFont="1" applyBorder="1" applyAlignment="1" applyProtection="1">
      <alignment horizontal="right"/>
    </xf>
    <xf numFmtId="0" fontId="0" fillId="0" borderId="4" xfId="0" applyNumberFormat="1" applyFont="1" applyBorder="1" applyAlignment="1" applyProtection="1">
      <alignment horizontal="right"/>
    </xf>
    <xf numFmtId="4" fontId="2" fillId="0" borderId="2" xfId="0" applyNumberFormat="1" applyFont="1" applyBorder="1" applyAlignment="1" applyProtection="1">
      <alignment horizontal="right"/>
    </xf>
    <xf numFmtId="4" fontId="2" fillId="0" borderId="4" xfId="0" applyNumberFormat="1" applyFont="1" applyBorder="1" applyAlignment="1" applyProtection="1">
      <alignment horizontal="right"/>
    </xf>
    <xf numFmtId="4" fontId="1" fillId="0" borderId="0" xfId="0" applyNumberFormat="1" applyFont="1" applyAlignment="1" applyProtection="1">
      <alignment horizontal="right"/>
    </xf>
    <xf numFmtId="0" fontId="3" fillId="0" borderId="1" xfId="0" applyNumberFormat="1" applyFont="1" applyBorder="1" applyAlignment="1" applyProtection="1">
      <alignment horizontal="right" wrapText="1"/>
    </xf>
    <xf numFmtId="0" fontId="0" fillId="0" borderId="2" xfId="0" applyNumberFormat="1" applyFont="1" applyBorder="1" applyAlignment="1" applyProtection="1">
      <alignment wrapText="1"/>
    </xf>
    <xf numFmtId="0" fontId="0" fillId="2" borderId="3" xfId="0" applyNumberFormat="1" applyFont="1" applyFill="1" applyBorder="1" applyAlignment="1" applyProtection="1">
      <alignment horizontal="right" wrapText="1"/>
    </xf>
    <xf numFmtId="0" fontId="1" fillId="0" borderId="2" xfId="0" applyNumberFormat="1" applyFont="1" applyBorder="1" applyAlignment="1" applyProtection="1">
      <alignment wrapText="1"/>
    </xf>
    <xf numFmtId="0" fontId="2" fillId="0" borderId="2" xfId="0" applyNumberFormat="1" applyFont="1" applyBorder="1" applyAlignment="1" applyProtection="1">
      <alignment wrapText="1"/>
    </xf>
    <xf numFmtId="0" fontId="2" fillId="0" borderId="4" xfId="0" applyNumberFormat="1" applyFont="1" applyBorder="1" applyAlignment="1" applyProtection="1">
      <alignment wrapText="1"/>
    </xf>
    <xf numFmtId="0" fontId="0" fillId="0" borderId="0" xfId="0" applyNumberFormat="1" applyFont="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92"/>
  <sheetViews>
    <sheetView rightToLeft="1" tabSelected="1" topLeftCell="A25" workbookViewId="0">
      <selection activeCell="D10" sqref="D10"/>
    </sheetView>
  </sheetViews>
  <sheetFormatPr defaultRowHeight="15" x14ac:dyDescent="0.25"/>
  <cols>
    <col min="1" max="1" width="13.140625" style="10" customWidth="1"/>
    <col min="2" max="2" width="70" style="37" customWidth="1"/>
    <col min="3" max="3" width="9.140625" style="3" customWidth="1"/>
    <col min="4" max="4" width="9.140625" style="19" customWidth="1"/>
    <col min="5" max="5" width="9.140625" style="1" customWidth="1"/>
    <col min="6" max="6" width="17" style="19" customWidth="1"/>
    <col min="7" max="7" width="9.140625" style="19" customWidth="1"/>
  </cols>
  <sheetData>
    <row r="2" spans="1:7" ht="21" x14ac:dyDescent="0.35">
      <c r="A2" s="11"/>
      <c r="B2" s="31" t="s">
        <v>0</v>
      </c>
      <c r="C2" s="5"/>
      <c r="D2" s="20"/>
      <c r="E2" s="24"/>
      <c r="F2" s="20"/>
    </row>
    <row r="3" spans="1:7" x14ac:dyDescent="0.25">
      <c r="A3" s="12"/>
      <c r="B3" s="32"/>
      <c r="C3" s="6"/>
      <c r="D3" s="21"/>
      <c r="E3" s="25"/>
      <c r="F3" s="21"/>
    </row>
    <row r="4" spans="1:7" x14ac:dyDescent="0.25">
      <c r="A4" s="12"/>
      <c r="B4" s="32"/>
      <c r="C4" s="6"/>
      <c r="D4" s="21"/>
      <c r="E4" s="25"/>
      <c r="F4" s="21"/>
    </row>
    <row r="5" spans="1:7" x14ac:dyDescent="0.25">
      <c r="A5" s="13" t="s">
        <v>1</v>
      </c>
      <c r="B5" s="33" t="s">
        <v>2</v>
      </c>
      <c r="C5" s="7" t="s">
        <v>3</v>
      </c>
      <c r="D5" s="18" t="s">
        <v>4</v>
      </c>
      <c r="E5" s="4" t="s">
        <v>5</v>
      </c>
      <c r="F5" s="18" t="s">
        <v>6</v>
      </c>
    </row>
    <row r="6" spans="1:7" x14ac:dyDescent="0.25">
      <c r="A6" s="12"/>
      <c r="B6" s="32"/>
      <c r="C6" s="6"/>
      <c r="D6" s="21"/>
      <c r="E6" s="25"/>
      <c r="F6" s="21"/>
    </row>
    <row r="7" spans="1:7" s="2" customFormat="1" ht="15.75" x14ac:dyDescent="0.25">
      <c r="A7" s="14" t="s">
        <v>7</v>
      </c>
      <c r="B7" s="34" t="s">
        <v>8</v>
      </c>
      <c r="C7" s="8" t="s">
        <v>9</v>
      </c>
      <c r="D7" s="22" t="s">
        <v>9</v>
      </c>
      <c r="E7" s="26" t="s">
        <v>9</v>
      </c>
      <c r="F7" s="22" t="s">
        <v>9</v>
      </c>
      <c r="G7" s="30"/>
    </row>
    <row r="8" spans="1:7" s="2" customFormat="1" ht="15.75" x14ac:dyDescent="0.25">
      <c r="A8" s="14" t="s">
        <v>10</v>
      </c>
      <c r="B8" s="34" t="s">
        <v>11</v>
      </c>
      <c r="C8" s="8" t="s">
        <v>9</v>
      </c>
      <c r="D8" s="22" t="s">
        <v>9</v>
      </c>
      <c r="E8" s="26" t="s">
        <v>9</v>
      </c>
      <c r="F8" s="22" t="s">
        <v>9</v>
      </c>
      <c r="G8" s="30"/>
    </row>
    <row r="9" spans="1:7" s="2" customFormat="1" ht="15.75" x14ac:dyDescent="0.25">
      <c r="A9" s="14" t="s">
        <v>12</v>
      </c>
      <c r="B9" s="34" t="s">
        <v>13</v>
      </c>
      <c r="C9" s="8" t="s">
        <v>9</v>
      </c>
      <c r="D9" s="22" t="s">
        <v>9</v>
      </c>
      <c r="E9" s="26" t="s">
        <v>9</v>
      </c>
      <c r="F9" s="22" t="s">
        <v>9</v>
      </c>
      <c r="G9" s="30"/>
    </row>
    <row r="10" spans="1:7" ht="165" x14ac:dyDescent="0.25">
      <c r="A10" s="15" t="s">
        <v>14</v>
      </c>
      <c r="B10" s="32" t="s">
        <v>15</v>
      </c>
      <c r="C10" s="6" t="s">
        <v>16</v>
      </c>
      <c r="D10" s="21">
        <v>2877.5</v>
      </c>
      <c r="E10" s="25">
        <v>0</v>
      </c>
      <c r="F10" s="21">
        <f>MMULT(D10,E10)</f>
        <v>0</v>
      </c>
    </row>
    <row r="11" spans="1:7" ht="45" x14ac:dyDescent="0.25">
      <c r="A11" s="15" t="s">
        <v>17</v>
      </c>
      <c r="B11" s="32" t="s">
        <v>18</v>
      </c>
      <c r="C11" s="6" t="s">
        <v>16</v>
      </c>
      <c r="D11" s="21">
        <v>258.5</v>
      </c>
      <c r="E11" s="25">
        <v>0</v>
      </c>
      <c r="F11" s="21">
        <f>MMULT(D11,E11)</f>
        <v>0</v>
      </c>
    </row>
    <row r="12" spans="1:7" x14ac:dyDescent="0.25">
      <c r="A12" s="16" t="s">
        <v>9</v>
      </c>
      <c r="B12" s="35" t="s">
        <v>19</v>
      </c>
      <c r="C12" s="6"/>
      <c r="D12" s="21"/>
      <c r="E12" s="25"/>
      <c r="F12" s="28">
        <f>SUM(F10:F11)</f>
        <v>0</v>
      </c>
    </row>
    <row r="13" spans="1:7" x14ac:dyDescent="0.25">
      <c r="A13" s="16" t="s">
        <v>9</v>
      </c>
      <c r="B13" s="35" t="s">
        <v>20</v>
      </c>
      <c r="C13" s="6"/>
      <c r="D13" s="21"/>
      <c r="E13" s="25"/>
      <c r="F13" s="28">
        <f>SUM(F12)</f>
        <v>0</v>
      </c>
    </row>
    <row r="14" spans="1:7" s="2" customFormat="1" ht="15.75" x14ac:dyDescent="0.25">
      <c r="A14" s="14" t="s">
        <v>21</v>
      </c>
      <c r="B14" s="34" t="s">
        <v>22</v>
      </c>
      <c r="C14" s="8" t="s">
        <v>9</v>
      </c>
      <c r="D14" s="22" t="s">
        <v>9</v>
      </c>
      <c r="E14" s="26" t="s">
        <v>9</v>
      </c>
      <c r="F14" s="22" t="s">
        <v>9</v>
      </c>
      <c r="G14" s="30"/>
    </row>
    <row r="15" spans="1:7" x14ac:dyDescent="0.25">
      <c r="A15" s="15" t="s">
        <v>23</v>
      </c>
      <c r="B15" s="32" t="s">
        <v>24</v>
      </c>
      <c r="C15" s="6"/>
      <c r="D15" s="21"/>
      <c r="E15" s="25"/>
      <c r="F15" s="21"/>
    </row>
    <row r="16" spans="1:7" ht="30" x14ac:dyDescent="0.25">
      <c r="A16" s="15" t="s">
        <v>25</v>
      </c>
      <c r="B16" s="32" t="s">
        <v>26</v>
      </c>
      <c r="C16" s="6"/>
      <c r="D16" s="21"/>
      <c r="E16" s="25"/>
      <c r="F16" s="21"/>
    </row>
    <row r="17" spans="1:7" x14ac:dyDescent="0.25">
      <c r="A17" s="15" t="s">
        <v>27</v>
      </c>
      <c r="B17" s="32" t="s">
        <v>28</v>
      </c>
      <c r="C17" s="6"/>
      <c r="D17" s="21"/>
      <c r="E17" s="25"/>
      <c r="F17" s="21"/>
    </row>
    <row r="18" spans="1:7" x14ac:dyDescent="0.25">
      <c r="A18" s="15" t="s">
        <v>29</v>
      </c>
      <c r="B18" s="32" t="s">
        <v>30</v>
      </c>
      <c r="C18" s="6"/>
      <c r="D18" s="21"/>
      <c r="E18" s="25"/>
      <c r="F18" s="21"/>
    </row>
    <row r="19" spans="1:7" x14ac:dyDescent="0.25">
      <c r="A19" s="15" t="s">
        <v>31</v>
      </c>
      <c r="B19" s="32" t="s">
        <v>32</v>
      </c>
      <c r="C19" s="6"/>
      <c r="D19" s="21"/>
      <c r="E19" s="25"/>
      <c r="F19" s="21"/>
    </row>
    <row r="20" spans="1:7" ht="30" x14ac:dyDescent="0.25">
      <c r="A20" s="15" t="s">
        <v>33</v>
      </c>
      <c r="B20" s="32" t="s">
        <v>34</v>
      </c>
      <c r="C20" s="6"/>
      <c r="D20" s="21"/>
      <c r="E20" s="25"/>
      <c r="F20" s="21"/>
    </row>
    <row r="21" spans="1:7" ht="45" x14ac:dyDescent="0.25">
      <c r="A21" s="15" t="s">
        <v>35</v>
      </c>
      <c r="B21" s="32" t="s">
        <v>36</v>
      </c>
      <c r="C21" s="6"/>
      <c r="D21" s="21"/>
      <c r="E21" s="25"/>
      <c r="F21" s="21"/>
    </row>
    <row r="22" spans="1:7" ht="45" x14ac:dyDescent="0.25">
      <c r="A22" s="15" t="s">
        <v>37</v>
      </c>
      <c r="B22" s="32" t="s">
        <v>38</v>
      </c>
      <c r="C22" s="6"/>
      <c r="D22" s="21"/>
      <c r="E22" s="25"/>
      <c r="F22" s="21"/>
    </row>
    <row r="23" spans="1:7" s="2" customFormat="1" ht="15.75" x14ac:dyDescent="0.25">
      <c r="A23" s="14" t="s">
        <v>39</v>
      </c>
      <c r="B23" s="34" t="s">
        <v>40</v>
      </c>
      <c r="C23" s="8" t="s">
        <v>9</v>
      </c>
      <c r="D23" s="22" t="s">
        <v>9</v>
      </c>
      <c r="E23" s="26" t="s">
        <v>9</v>
      </c>
      <c r="F23" s="22" t="s">
        <v>9</v>
      </c>
      <c r="G23" s="30"/>
    </row>
    <row r="24" spans="1:7" x14ac:dyDescent="0.25">
      <c r="A24" s="15" t="s">
        <v>41</v>
      </c>
      <c r="B24" s="32" t="s">
        <v>42</v>
      </c>
      <c r="C24" s="6" t="s">
        <v>43</v>
      </c>
      <c r="D24" s="21">
        <v>517</v>
      </c>
      <c r="E24" s="25">
        <v>0</v>
      </c>
      <c r="F24" s="21">
        <f>MMULT(D24,E24)</f>
        <v>0</v>
      </c>
    </row>
    <row r="25" spans="1:7" ht="30" x14ac:dyDescent="0.25">
      <c r="A25" s="15" t="s">
        <v>44</v>
      </c>
      <c r="B25" s="32" t="s">
        <v>45</v>
      </c>
      <c r="C25" s="6" t="s">
        <v>43</v>
      </c>
      <c r="D25" s="21">
        <v>517</v>
      </c>
      <c r="E25" s="25">
        <v>0</v>
      </c>
      <c r="F25" s="21">
        <f>MMULT(D25,E25)</f>
        <v>0</v>
      </c>
    </row>
    <row r="26" spans="1:7" ht="30" x14ac:dyDescent="0.25">
      <c r="A26" s="15" t="s">
        <v>46</v>
      </c>
      <c r="B26" s="32" t="s">
        <v>47</v>
      </c>
      <c r="C26" s="6" t="s">
        <v>16</v>
      </c>
      <c r="D26" s="21">
        <v>23.94</v>
      </c>
      <c r="E26" s="25">
        <v>0</v>
      </c>
      <c r="F26" s="21">
        <f>MMULT(D26,E26)</f>
        <v>0</v>
      </c>
    </row>
    <row r="27" spans="1:7" x14ac:dyDescent="0.25">
      <c r="A27" s="15" t="s">
        <v>48</v>
      </c>
      <c r="B27" s="32" t="s">
        <v>49</v>
      </c>
      <c r="C27" s="6" t="s">
        <v>16</v>
      </c>
      <c r="D27" s="21">
        <v>2</v>
      </c>
      <c r="E27" s="25">
        <v>0</v>
      </c>
      <c r="F27" s="21">
        <f>MMULT(D27,E27)</f>
        <v>0</v>
      </c>
    </row>
    <row r="28" spans="1:7" x14ac:dyDescent="0.25">
      <c r="A28" s="16" t="s">
        <v>9</v>
      </c>
      <c r="B28" s="35" t="s">
        <v>50</v>
      </c>
      <c r="C28" s="6"/>
      <c r="D28" s="21"/>
      <c r="E28" s="25"/>
      <c r="F28" s="28">
        <f>SUM(F24:F27)</f>
        <v>0</v>
      </c>
    </row>
    <row r="29" spans="1:7" s="2" customFormat="1" ht="15.75" x14ac:dyDescent="0.25">
      <c r="A29" s="14" t="s">
        <v>51</v>
      </c>
      <c r="B29" s="34" t="s">
        <v>52</v>
      </c>
      <c r="C29" s="8" t="s">
        <v>9</v>
      </c>
      <c r="D29" s="22" t="s">
        <v>9</v>
      </c>
      <c r="E29" s="26" t="s">
        <v>9</v>
      </c>
      <c r="F29" s="22" t="s">
        <v>9</v>
      </c>
      <c r="G29" s="30"/>
    </row>
    <row r="30" spans="1:7" x14ac:dyDescent="0.25">
      <c r="A30" s="15" t="s">
        <v>53</v>
      </c>
      <c r="B30" s="32" t="s">
        <v>54</v>
      </c>
      <c r="C30" s="6" t="s">
        <v>43</v>
      </c>
      <c r="D30" s="21">
        <v>377</v>
      </c>
      <c r="E30" s="25">
        <v>0</v>
      </c>
      <c r="F30" s="21">
        <f>MMULT(D30,E30)</f>
        <v>0</v>
      </c>
    </row>
    <row r="31" spans="1:7" x14ac:dyDescent="0.25">
      <c r="A31" s="15" t="s">
        <v>55</v>
      </c>
      <c r="B31" s="32" t="s">
        <v>56</v>
      </c>
      <c r="C31" s="6" t="s">
        <v>43</v>
      </c>
      <c r="D31" s="21">
        <v>140</v>
      </c>
      <c r="E31" s="25">
        <v>0</v>
      </c>
      <c r="F31" s="21">
        <f>MMULT(D31,E31)</f>
        <v>0</v>
      </c>
    </row>
    <row r="32" spans="1:7" x14ac:dyDescent="0.25">
      <c r="A32" s="16" t="s">
        <v>9</v>
      </c>
      <c r="B32" s="35" t="s">
        <v>57</v>
      </c>
      <c r="C32" s="6"/>
      <c r="D32" s="21"/>
      <c r="E32" s="25"/>
      <c r="F32" s="28">
        <f>SUM(F30:F31)</f>
        <v>0</v>
      </c>
    </row>
    <row r="33" spans="1:7" s="2" customFormat="1" ht="15.75" x14ac:dyDescent="0.25">
      <c r="A33" s="14" t="s">
        <v>58</v>
      </c>
      <c r="B33" s="34" t="s">
        <v>59</v>
      </c>
      <c r="C33" s="8" t="s">
        <v>9</v>
      </c>
      <c r="D33" s="22" t="s">
        <v>9</v>
      </c>
      <c r="E33" s="26" t="s">
        <v>9</v>
      </c>
      <c r="F33" s="22" t="s">
        <v>9</v>
      </c>
      <c r="G33" s="30"/>
    </row>
    <row r="34" spans="1:7" ht="75" x14ac:dyDescent="0.25">
      <c r="A34" s="15" t="s">
        <v>60</v>
      </c>
      <c r="B34" s="32" t="s">
        <v>61</v>
      </c>
      <c r="C34" s="6"/>
      <c r="D34" s="21"/>
      <c r="E34" s="25"/>
      <c r="F34" s="21"/>
    </row>
    <row r="35" spans="1:7" x14ac:dyDescent="0.25">
      <c r="A35" s="15" t="s">
        <v>62</v>
      </c>
      <c r="B35" s="32" t="s">
        <v>63</v>
      </c>
      <c r="C35" s="6" t="s">
        <v>16</v>
      </c>
      <c r="D35" s="21">
        <v>65.92</v>
      </c>
      <c r="E35" s="25">
        <v>0</v>
      </c>
      <c r="F35" s="21">
        <f>MMULT(D35,E35)</f>
        <v>0</v>
      </c>
    </row>
    <row r="36" spans="1:7" x14ac:dyDescent="0.25">
      <c r="A36" s="15" t="s">
        <v>64</v>
      </c>
      <c r="B36" s="32" t="s">
        <v>65</v>
      </c>
      <c r="C36" s="6" t="s">
        <v>16</v>
      </c>
      <c r="D36" s="21">
        <v>9.92</v>
      </c>
      <c r="E36" s="25">
        <v>0</v>
      </c>
      <c r="F36" s="21">
        <f>MMULT(D36,E36)</f>
        <v>0</v>
      </c>
    </row>
    <row r="37" spans="1:7" x14ac:dyDescent="0.25">
      <c r="A37" s="15" t="s">
        <v>66</v>
      </c>
      <c r="B37" s="32" t="s">
        <v>67</v>
      </c>
      <c r="C37" s="6" t="s">
        <v>16</v>
      </c>
      <c r="D37" s="21">
        <v>6.16</v>
      </c>
      <c r="E37" s="25">
        <v>0</v>
      </c>
      <c r="F37" s="21">
        <f>MMULT(D37,E37)</f>
        <v>0</v>
      </c>
    </row>
    <row r="38" spans="1:7" x14ac:dyDescent="0.25">
      <c r="A38" s="15" t="s">
        <v>68</v>
      </c>
      <c r="B38" s="32" t="s">
        <v>69</v>
      </c>
      <c r="C38" s="6" t="s">
        <v>16</v>
      </c>
      <c r="D38" s="21">
        <v>1.1499999999999999</v>
      </c>
      <c r="E38" s="25">
        <v>0</v>
      </c>
      <c r="F38" s="21">
        <f>MMULT(D38,E38)</f>
        <v>0</v>
      </c>
    </row>
    <row r="39" spans="1:7" x14ac:dyDescent="0.25">
      <c r="A39" s="15" t="s">
        <v>70</v>
      </c>
      <c r="B39" s="32" t="s">
        <v>71</v>
      </c>
      <c r="C39" s="6" t="s">
        <v>16</v>
      </c>
      <c r="D39" s="21">
        <v>1.53</v>
      </c>
      <c r="E39" s="25">
        <v>0</v>
      </c>
      <c r="F39" s="21">
        <f>MMULT(D39,E39)</f>
        <v>0</v>
      </c>
    </row>
    <row r="40" spans="1:7" x14ac:dyDescent="0.25">
      <c r="A40" s="16" t="s">
        <v>9</v>
      </c>
      <c r="B40" s="35" t="s">
        <v>72</v>
      </c>
      <c r="C40" s="6"/>
      <c r="D40" s="21"/>
      <c r="E40" s="25"/>
      <c r="F40" s="28">
        <f>SUM(F34:F39)</f>
        <v>0</v>
      </c>
    </row>
    <row r="41" spans="1:7" s="2" customFormat="1" ht="15.75" x14ac:dyDescent="0.25">
      <c r="A41" s="14" t="s">
        <v>73</v>
      </c>
      <c r="B41" s="34" t="s">
        <v>74</v>
      </c>
      <c r="C41" s="8" t="s">
        <v>9</v>
      </c>
      <c r="D41" s="22" t="s">
        <v>9</v>
      </c>
      <c r="E41" s="26" t="s">
        <v>9</v>
      </c>
      <c r="F41" s="22" t="s">
        <v>9</v>
      </c>
      <c r="G41" s="30"/>
    </row>
    <row r="42" spans="1:7" x14ac:dyDescent="0.25">
      <c r="A42" s="15" t="s">
        <v>75</v>
      </c>
      <c r="B42" s="32" t="s">
        <v>76</v>
      </c>
      <c r="C42" s="6" t="s">
        <v>43</v>
      </c>
      <c r="D42" s="21">
        <v>23.5</v>
      </c>
      <c r="E42" s="25">
        <v>0</v>
      </c>
      <c r="F42" s="21">
        <f>MMULT(D42,E42)</f>
        <v>0</v>
      </c>
    </row>
    <row r="43" spans="1:7" x14ac:dyDescent="0.25">
      <c r="A43" s="15" t="s">
        <v>77</v>
      </c>
      <c r="B43" s="32" t="s">
        <v>78</v>
      </c>
      <c r="C43" s="6" t="s">
        <v>43</v>
      </c>
      <c r="D43" s="21">
        <v>22.2</v>
      </c>
      <c r="E43" s="25">
        <v>0</v>
      </c>
      <c r="F43" s="21">
        <f>MMULT(D43,E43)</f>
        <v>0</v>
      </c>
    </row>
    <row r="44" spans="1:7" ht="60" x14ac:dyDescent="0.25">
      <c r="A44" s="15" t="s">
        <v>79</v>
      </c>
      <c r="B44" s="32" t="s">
        <v>80</v>
      </c>
      <c r="C44" s="6" t="s">
        <v>43</v>
      </c>
      <c r="D44" s="21">
        <v>465</v>
      </c>
      <c r="E44" s="25">
        <v>0</v>
      </c>
      <c r="F44" s="21">
        <f>MMULT(D44,E44)</f>
        <v>0</v>
      </c>
    </row>
    <row r="45" spans="1:7" ht="30" x14ac:dyDescent="0.25">
      <c r="A45" s="15" t="s">
        <v>81</v>
      </c>
      <c r="B45" s="32" t="s">
        <v>82</v>
      </c>
      <c r="C45" s="6" t="s">
        <v>16</v>
      </c>
      <c r="D45" s="21">
        <v>0.81</v>
      </c>
      <c r="E45" s="25">
        <v>0</v>
      </c>
      <c r="F45" s="21">
        <f>MMULT(D45,E45)</f>
        <v>0</v>
      </c>
    </row>
    <row r="46" spans="1:7" ht="30" x14ac:dyDescent="0.25">
      <c r="A46" s="15" t="s">
        <v>83</v>
      </c>
      <c r="B46" s="32" t="s">
        <v>84</v>
      </c>
      <c r="C46" s="6" t="s">
        <v>16</v>
      </c>
      <c r="D46" s="21">
        <v>6.92</v>
      </c>
      <c r="E46" s="25">
        <v>0</v>
      </c>
      <c r="F46" s="21">
        <f>MMULT(D46,E46)</f>
        <v>0</v>
      </c>
    </row>
    <row r="47" spans="1:7" x14ac:dyDescent="0.25">
      <c r="A47" s="16" t="s">
        <v>9</v>
      </c>
      <c r="B47" s="35" t="s">
        <v>85</v>
      </c>
      <c r="C47" s="6"/>
      <c r="D47" s="21"/>
      <c r="E47" s="25"/>
      <c r="F47" s="28">
        <f>SUM(F42:F46)</f>
        <v>0</v>
      </c>
    </row>
    <row r="48" spans="1:7" s="2" customFormat="1" ht="15.75" x14ac:dyDescent="0.25">
      <c r="A48" s="14" t="s">
        <v>86</v>
      </c>
      <c r="B48" s="34" t="s">
        <v>87</v>
      </c>
      <c r="C48" s="8" t="s">
        <v>9</v>
      </c>
      <c r="D48" s="22" t="s">
        <v>9</v>
      </c>
      <c r="E48" s="26" t="s">
        <v>9</v>
      </c>
      <c r="F48" s="22" t="s">
        <v>9</v>
      </c>
      <c r="G48" s="30"/>
    </row>
    <row r="49" spans="1:7" x14ac:dyDescent="0.25">
      <c r="A49" s="15" t="s">
        <v>88</v>
      </c>
      <c r="B49" s="32" t="s">
        <v>89</v>
      </c>
      <c r="C49" s="6" t="s">
        <v>90</v>
      </c>
      <c r="D49" s="21">
        <v>42</v>
      </c>
      <c r="E49" s="25">
        <v>0</v>
      </c>
      <c r="F49" s="21">
        <f>MMULT(D49,E49)</f>
        <v>0</v>
      </c>
    </row>
    <row r="50" spans="1:7" x14ac:dyDescent="0.25">
      <c r="A50" s="16" t="s">
        <v>9</v>
      </c>
      <c r="B50" s="35" t="s">
        <v>91</v>
      </c>
      <c r="C50" s="6"/>
      <c r="D50" s="21"/>
      <c r="E50" s="25"/>
      <c r="F50" s="28">
        <f>SUM(F49:F49)</f>
        <v>0</v>
      </c>
    </row>
    <row r="51" spans="1:7" x14ac:dyDescent="0.25">
      <c r="A51" s="16" t="s">
        <v>9</v>
      </c>
      <c r="B51" s="35" t="s">
        <v>92</v>
      </c>
      <c r="C51" s="6"/>
      <c r="D51" s="21"/>
      <c r="E51" s="25"/>
      <c r="F51" s="28">
        <f>SUM(F28,F32,F40,F47,F50,SUM(F15:F22))</f>
        <v>0</v>
      </c>
    </row>
    <row r="52" spans="1:7" s="2" customFormat="1" ht="15.75" x14ac:dyDescent="0.25">
      <c r="A52" s="14" t="s">
        <v>93</v>
      </c>
      <c r="B52" s="34" t="s">
        <v>94</v>
      </c>
      <c r="C52" s="8" t="s">
        <v>9</v>
      </c>
      <c r="D52" s="22" t="s">
        <v>9</v>
      </c>
      <c r="E52" s="26" t="s">
        <v>9</v>
      </c>
      <c r="F52" s="22" t="s">
        <v>9</v>
      </c>
      <c r="G52" s="30"/>
    </row>
    <row r="53" spans="1:7" s="2" customFormat="1" ht="15.75" x14ac:dyDescent="0.25">
      <c r="A53" s="14" t="s">
        <v>95</v>
      </c>
      <c r="B53" s="34" t="s">
        <v>96</v>
      </c>
      <c r="C53" s="8" t="s">
        <v>9</v>
      </c>
      <c r="D53" s="22" t="s">
        <v>9</v>
      </c>
      <c r="E53" s="26" t="s">
        <v>9</v>
      </c>
      <c r="F53" s="22" t="s">
        <v>9</v>
      </c>
      <c r="G53" s="30"/>
    </row>
    <row r="54" spans="1:7" ht="45" x14ac:dyDescent="0.25">
      <c r="A54" s="15" t="s">
        <v>97</v>
      </c>
      <c r="B54" s="32" t="s">
        <v>98</v>
      </c>
      <c r="C54" s="6" t="s">
        <v>43</v>
      </c>
      <c r="D54" s="21">
        <v>530</v>
      </c>
      <c r="E54" s="25">
        <v>0</v>
      </c>
      <c r="F54" s="21">
        <f>MMULT(D54,E54)</f>
        <v>0</v>
      </c>
    </row>
    <row r="55" spans="1:7" ht="90" x14ac:dyDescent="0.25">
      <c r="A55" s="15" t="s">
        <v>99</v>
      </c>
      <c r="B55" s="32" t="s">
        <v>100</v>
      </c>
      <c r="C55" s="6" t="s">
        <v>43</v>
      </c>
      <c r="D55" s="21">
        <v>152</v>
      </c>
      <c r="E55" s="25">
        <v>0</v>
      </c>
      <c r="F55" s="21">
        <f>MMULT(D55,E55)</f>
        <v>0</v>
      </c>
    </row>
    <row r="56" spans="1:7" x14ac:dyDescent="0.25">
      <c r="A56" s="15" t="s">
        <v>101</v>
      </c>
      <c r="B56" s="32" t="s">
        <v>102</v>
      </c>
      <c r="C56" s="6" t="s">
        <v>43</v>
      </c>
      <c r="D56" s="21">
        <v>152</v>
      </c>
      <c r="E56" s="25">
        <v>0</v>
      </c>
      <c r="F56" s="21">
        <f>MMULT(D56,E56)</f>
        <v>0</v>
      </c>
    </row>
    <row r="57" spans="1:7" ht="30" x14ac:dyDescent="0.25">
      <c r="A57" s="15" t="s">
        <v>103</v>
      </c>
      <c r="B57" s="32" t="s">
        <v>104</v>
      </c>
      <c r="C57" s="6" t="s">
        <v>105</v>
      </c>
      <c r="D57" s="21">
        <v>38</v>
      </c>
      <c r="E57" s="25">
        <v>0</v>
      </c>
      <c r="F57" s="21">
        <f>MMULT(D57,E57)</f>
        <v>0</v>
      </c>
    </row>
    <row r="58" spans="1:7" x14ac:dyDescent="0.25">
      <c r="A58" s="16" t="s">
        <v>9</v>
      </c>
      <c r="B58" s="35" t="s">
        <v>106</v>
      </c>
      <c r="C58" s="6"/>
      <c r="D58" s="21"/>
      <c r="E58" s="25"/>
      <c r="F58" s="28">
        <f>SUM(F54:F57)</f>
        <v>0</v>
      </c>
    </row>
    <row r="59" spans="1:7" s="2" customFormat="1" ht="15.75" x14ac:dyDescent="0.25">
      <c r="A59" s="14" t="s">
        <v>107</v>
      </c>
      <c r="B59" s="34" t="s">
        <v>108</v>
      </c>
      <c r="C59" s="8" t="s">
        <v>9</v>
      </c>
      <c r="D59" s="22" t="s">
        <v>9</v>
      </c>
      <c r="E59" s="26" t="s">
        <v>9</v>
      </c>
      <c r="F59" s="22" t="s">
        <v>9</v>
      </c>
      <c r="G59" s="30"/>
    </row>
    <row r="60" spans="1:7" ht="60" x14ac:dyDescent="0.25">
      <c r="A60" s="15" t="s">
        <v>109</v>
      </c>
      <c r="B60" s="32" t="s">
        <v>110</v>
      </c>
      <c r="C60" s="6" t="s">
        <v>43</v>
      </c>
      <c r="D60" s="21">
        <v>23</v>
      </c>
      <c r="E60" s="25">
        <v>0</v>
      </c>
      <c r="F60" s="21">
        <f>MMULT(D60,E60)</f>
        <v>0</v>
      </c>
    </row>
    <row r="61" spans="1:7" x14ac:dyDescent="0.25">
      <c r="A61" s="16" t="s">
        <v>9</v>
      </c>
      <c r="B61" s="35" t="s">
        <v>111</v>
      </c>
      <c r="C61" s="6"/>
      <c r="D61" s="21"/>
      <c r="E61" s="25"/>
      <c r="F61" s="28">
        <f>SUM(F60:F60)</f>
        <v>0</v>
      </c>
    </row>
    <row r="62" spans="1:7" s="2" customFormat="1" ht="15.75" x14ac:dyDescent="0.25">
      <c r="A62" s="14" t="s">
        <v>112</v>
      </c>
      <c r="B62" s="34" t="s">
        <v>113</v>
      </c>
      <c r="C62" s="8" t="s">
        <v>9</v>
      </c>
      <c r="D62" s="22" t="s">
        <v>9</v>
      </c>
      <c r="E62" s="26" t="s">
        <v>9</v>
      </c>
      <c r="F62" s="22" t="s">
        <v>9</v>
      </c>
      <c r="G62" s="30"/>
    </row>
    <row r="63" spans="1:7" ht="60" x14ac:dyDescent="0.25">
      <c r="A63" s="15" t="s">
        <v>114</v>
      </c>
      <c r="B63" s="32" t="s">
        <v>115</v>
      </c>
      <c r="C63" s="6" t="s">
        <v>43</v>
      </c>
      <c r="D63" s="21">
        <v>276</v>
      </c>
      <c r="E63" s="25">
        <v>0</v>
      </c>
      <c r="F63" s="21">
        <f>MMULT(D63,E63)</f>
        <v>0</v>
      </c>
    </row>
    <row r="64" spans="1:7" x14ac:dyDescent="0.25">
      <c r="A64" s="16" t="s">
        <v>9</v>
      </c>
      <c r="B64" s="35" t="s">
        <v>116</v>
      </c>
      <c r="C64" s="6"/>
      <c r="D64" s="21"/>
      <c r="E64" s="25"/>
      <c r="F64" s="28">
        <f>SUM(F63:F63)</f>
        <v>0</v>
      </c>
    </row>
    <row r="65" spans="1:7" s="2" customFormat="1" ht="15.75" x14ac:dyDescent="0.25">
      <c r="A65" s="14" t="s">
        <v>117</v>
      </c>
      <c r="B65" s="34" t="s">
        <v>118</v>
      </c>
      <c r="C65" s="8" t="s">
        <v>9</v>
      </c>
      <c r="D65" s="22" t="s">
        <v>9</v>
      </c>
      <c r="E65" s="26" t="s">
        <v>9</v>
      </c>
      <c r="F65" s="22" t="s">
        <v>9</v>
      </c>
      <c r="G65" s="30"/>
    </row>
    <row r="66" spans="1:7" ht="30" x14ac:dyDescent="0.25">
      <c r="A66" s="15" t="s">
        <v>119</v>
      </c>
      <c r="B66" s="32" t="s">
        <v>120</v>
      </c>
      <c r="C66" s="6" t="s">
        <v>121</v>
      </c>
      <c r="D66" s="21">
        <v>1</v>
      </c>
      <c r="E66" s="25">
        <v>0</v>
      </c>
      <c r="F66" s="21">
        <f>MMULT(D66,E66)</f>
        <v>0</v>
      </c>
    </row>
    <row r="67" spans="1:7" x14ac:dyDescent="0.25">
      <c r="A67" s="16" t="s">
        <v>9</v>
      </c>
      <c r="B67" s="35" t="s">
        <v>122</v>
      </c>
      <c r="C67" s="6"/>
      <c r="D67" s="21"/>
      <c r="E67" s="25"/>
      <c r="F67" s="28">
        <f>SUM(F66:F66)</f>
        <v>0</v>
      </c>
    </row>
    <row r="68" spans="1:7" x14ac:dyDescent="0.25">
      <c r="A68" s="16" t="s">
        <v>9</v>
      </c>
      <c r="B68" s="35" t="s">
        <v>123</v>
      </c>
      <c r="C68" s="6"/>
      <c r="D68" s="21"/>
      <c r="E68" s="25"/>
      <c r="F68" s="28">
        <f>SUM(F58,F61,F64,F67)</f>
        <v>0</v>
      </c>
    </row>
    <row r="69" spans="1:7" s="2" customFormat="1" ht="15.75" x14ac:dyDescent="0.25">
      <c r="A69" s="14" t="s">
        <v>124</v>
      </c>
      <c r="B69" s="34" t="s">
        <v>125</v>
      </c>
      <c r="C69" s="8" t="s">
        <v>9</v>
      </c>
      <c r="D69" s="22" t="s">
        <v>9</v>
      </c>
      <c r="E69" s="26" t="s">
        <v>9</v>
      </c>
      <c r="F69" s="22" t="s">
        <v>9</v>
      </c>
      <c r="G69" s="30"/>
    </row>
    <row r="70" spans="1:7" s="2" customFormat="1" ht="15.75" x14ac:dyDescent="0.25">
      <c r="A70" s="14" t="s">
        <v>126</v>
      </c>
      <c r="B70" s="34" t="s">
        <v>127</v>
      </c>
      <c r="C70" s="8" t="s">
        <v>9</v>
      </c>
      <c r="D70" s="22" t="s">
        <v>9</v>
      </c>
      <c r="E70" s="26" t="s">
        <v>9</v>
      </c>
      <c r="F70" s="22" t="s">
        <v>9</v>
      </c>
      <c r="G70" s="30"/>
    </row>
    <row r="71" spans="1:7" ht="120" x14ac:dyDescent="0.25">
      <c r="A71" s="15" t="s">
        <v>128</v>
      </c>
      <c r="B71" s="32" t="s">
        <v>129</v>
      </c>
      <c r="C71" s="6" t="s">
        <v>121</v>
      </c>
      <c r="D71" s="21">
        <v>1</v>
      </c>
      <c r="E71" s="25">
        <v>0</v>
      </c>
      <c r="F71" s="21">
        <f t="shared" ref="F71:F79" si="0">MMULT(D71,E71)</f>
        <v>0</v>
      </c>
    </row>
    <row r="72" spans="1:7" ht="30" x14ac:dyDescent="0.25">
      <c r="A72" s="15" t="s">
        <v>130</v>
      </c>
      <c r="B72" s="32" t="s">
        <v>131</v>
      </c>
      <c r="C72" s="6" t="s">
        <v>105</v>
      </c>
      <c r="D72" s="21">
        <v>11</v>
      </c>
      <c r="E72" s="25">
        <v>0</v>
      </c>
      <c r="F72" s="21">
        <f t="shared" si="0"/>
        <v>0</v>
      </c>
    </row>
    <row r="73" spans="1:7" ht="45" x14ac:dyDescent="0.25">
      <c r="A73" s="15" t="s">
        <v>132</v>
      </c>
      <c r="B73" s="32" t="s">
        <v>133</v>
      </c>
      <c r="C73" s="6" t="s">
        <v>3</v>
      </c>
      <c r="D73" s="21">
        <v>1</v>
      </c>
      <c r="E73" s="25">
        <v>0</v>
      </c>
      <c r="F73" s="21">
        <f t="shared" si="0"/>
        <v>0</v>
      </c>
    </row>
    <row r="74" spans="1:7" ht="30" x14ac:dyDescent="0.25">
      <c r="A74" s="15" t="s">
        <v>134</v>
      </c>
      <c r="B74" s="32" t="s">
        <v>135</v>
      </c>
      <c r="C74" s="6" t="s">
        <v>3</v>
      </c>
      <c r="D74" s="21">
        <v>1</v>
      </c>
      <c r="E74" s="25">
        <v>0</v>
      </c>
      <c r="F74" s="21">
        <f t="shared" si="0"/>
        <v>0</v>
      </c>
    </row>
    <row r="75" spans="1:7" ht="30" x14ac:dyDescent="0.25">
      <c r="A75" s="15" t="s">
        <v>136</v>
      </c>
      <c r="B75" s="32" t="s">
        <v>137</v>
      </c>
      <c r="C75" s="6" t="s">
        <v>3</v>
      </c>
      <c r="D75" s="21">
        <v>1</v>
      </c>
      <c r="E75" s="25">
        <v>0</v>
      </c>
      <c r="F75" s="21">
        <f t="shared" si="0"/>
        <v>0</v>
      </c>
    </row>
    <row r="76" spans="1:7" ht="30" x14ac:dyDescent="0.25">
      <c r="A76" s="15" t="s">
        <v>138</v>
      </c>
      <c r="B76" s="32" t="s">
        <v>139</v>
      </c>
      <c r="C76" s="6" t="s">
        <v>3</v>
      </c>
      <c r="D76" s="21">
        <v>3</v>
      </c>
      <c r="E76" s="25">
        <v>0</v>
      </c>
      <c r="F76" s="21">
        <f t="shared" si="0"/>
        <v>0</v>
      </c>
    </row>
    <row r="77" spans="1:7" ht="30" x14ac:dyDescent="0.25">
      <c r="A77" s="15" t="s">
        <v>140</v>
      </c>
      <c r="B77" s="32" t="s">
        <v>141</v>
      </c>
      <c r="C77" s="6" t="s">
        <v>3</v>
      </c>
      <c r="D77" s="21">
        <v>3</v>
      </c>
      <c r="E77" s="25">
        <v>0</v>
      </c>
      <c r="F77" s="21">
        <f t="shared" si="0"/>
        <v>0</v>
      </c>
    </row>
    <row r="78" spans="1:7" ht="45" x14ac:dyDescent="0.25">
      <c r="A78" s="15" t="s">
        <v>142</v>
      </c>
      <c r="B78" s="32" t="s">
        <v>143</v>
      </c>
      <c r="C78" s="6" t="s">
        <v>3</v>
      </c>
      <c r="D78" s="21">
        <v>1</v>
      </c>
      <c r="E78" s="25">
        <v>0</v>
      </c>
      <c r="F78" s="21">
        <f t="shared" si="0"/>
        <v>0</v>
      </c>
    </row>
    <row r="79" spans="1:7" ht="45" x14ac:dyDescent="0.25">
      <c r="A79" s="15" t="s">
        <v>144</v>
      </c>
      <c r="B79" s="32" t="s">
        <v>145</v>
      </c>
      <c r="C79" s="6" t="s">
        <v>3</v>
      </c>
      <c r="D79" s="21">
        <v>1</v>
      </c>
      <c r="E79" s="25">
        <v>0</v>
      </c>
      <c r="F79" s="21">
        <f t="shared" si="0"/>
        <v>0</v>
      </c>
    </row>
    <row r="80" spans="1:7" x14ac:dyDescent="0.25">
      <c r="A80" s="16" t="s">
        <v>9</v>
      </c>
      <c r="B80" s="35" t="s">
        <v>146</v>
      </c>
      <c r="C80" s="6"/>
      <c r="D80" s="21"/>
      <c r="E80" s="25"/>
      <c r="F80" s="28">
        <f>SUM(F71:F79)</f>
        <v>0</v>
      </c>
    </row>
    <row r="81" spans="1:7" s="2" customFormat="1" ht="15.75" x14ac:dyDescent="0.25">
      <c r="A81" s="14" t="s">
        <v>147</v>
      </c>
      <c r="B81" s="34" t="s">
        <v>148</v>
      </c>
      <c r="C81" s="8" t="s">
        <v>9</v>
      </c>
      <c r="D81" s="22" t="s">
        <v>9</v>
      </c>
      <c r="E81" s="26" t="s">
        <v>9</v>
      </c>
      <c r="F81" s="22" t="s">
        <v>9</v>
      </c>
      <c r="G81" s="30"/>
    </row>
    <row r="82" spans="1:7" x14ac:dyDescent="0.25">
      <c r="A82" s="15" t="s">
        <v>149</v>
      </c>
      <c r="B82" s="32" t="s">
        <v>150</v>
      </c>
      <c r="C82" s="6"/>
      <c r="D82" s="21"/>
      <c r="E82" s="25"/>
      <c r="F82" s="21"/>
    </row>
    <row r="83" spans="1:7" x14ac:dyDescent="0.25">
      <c r="A83" s="15" t="s">
        <v>151</v>
      </c>
      <c r="B83" s="32" t="s">
        <v>152</v>
      </c>
      <c r="C83" s="6"/>
      <c r="D83" s="21"/>
      <c r="E83" s="25"/>
      <c r="F83" s="21"/>
    </row>
    <row r="84" spans="1:7" ht="30" x14ac:dyDescent="0.25">
      <c r="A84" s="15" t="s">
        <v>153</v>
      </c>
      <c r="B84" s="32" t="s">
        <v>154</v>
      </c>
      <c r="C84" s="6"/>
      <c r="D84" s="21"/>
      <c r="E84" s="25"/>
      <c r="F84" s="21"/>
    </row>
    <row r="85" spans="1:7" x14ac:dyDescent="0.25">
      <c r="A85" s="15" t="s">
        <v>155</v>
      </c>
      <c r="B85" s="32" t="s">
        <v>156</v>
      </c>
      <c r="C85" s="6"/>
      <c r="D85" s="21"/>
      <c r="E85" s="25"/>
      <c r="F85" s="21"/>
    </row>
    <row r="86" spans="1:7" ht="30" x14ac:dyDescent="0.25">
      <c r="A86" s="15" t="s">
        <v>157</v>
      </c>
      <c r="B86" s="32" t="s">
        <v>158</v>
      </c>
      <c r="C86" s="6"/>
      <c r="D86" s="21"/>
      <c r="E86" s="25"/>
      <c r="F86" s="21"/>
    </row>
    <row r="87" spans="1:7" ht="60" x14ac:dyDescent="0.25">
      <c r="A87" s="15" t="s">
        <v>159</v>
      </c>
      <c r="B87" s="32" t="s">
        <v>160</v>
      </c>
      <c r="C87" s="6" t="s">
        <v>3</v>
      </c>
      <c r="D87" s="21">
        <v>4</v>
      </c>
      <c r="E87" s="25">
        <v>0</v>
      </c>
      <c r="F87" s="21">
        <f>MMULT(D87,E87)</f>
        <v>0</v>
      </c>
    </row>
    <row r="88" spans="1:7" ht="45" x14ac:dyDescent="0.25">
      <c r="A88" s="15" t="s">
        <v>161</v>
      </c>
      <c r="B88" s="32" t="s">
        <v>162</v>
      </c>
      <c r="C88" s="6" t="s">
        <v>121</v>
      </c>
      <c r="D88" s="21">
        <v>2</v>
      </c>
      <c r="E88" s="25">
        <v>0</v>
      </c>
      <c r="F88" s="21">
        <f>MMULT(D88,E88)</f>
        <v>0</v>
      </c>
    </row>
    <row r="89" spans="1:7" x14ac:dyDescent="0.25">
      <c r="A89" s="16" t="s">
        <v>9</v>
      </c>
      <c r="B89" s="35" t="s">
        <v>163</v>
      </c>
      <c r="C89" s="6"/>
      <c r="D89" s="21"/>
      <c r="E89" s="25"/>
      <c r="F89" s="28">
        <f>SUM(F82:F88)</f>
        <v>0</v>
      </c>
    </row>
    <row r="90" spans="1:7" x14ac:dyDescent="0.25">
      <c r="A90" s="16" t="s">
        <v>9</v>
      </c>
      <c r="B90" s="35" t="s">
        <v>164</v>
      </c>
      <c r="C90" s="6"/>
      <c r="D90" s="21"/>
      <c r="E90" s="25"/>
      <c r="F90" s="28">
        <f>SUM(F80,F89)</f>
        <v>0</v>
      </c>
    </row>
    <row r="91" spans="1:7" s="2" customFormat="1" ht="15.75" x14ac:dyDescent="0.25">
      <c r="A91" s="14" t="s">
        <v>165</v>
      </c>
      <c r="B91" s="34" t="s">
        <v>166</v>
      </c>
      <c r="C91" s="8" t="s">
        <v>9</v>
      </c>
      <c r="D91" s="22" t="s">
        <v>9</v>
      </c>
      <c r="E91" s="26" t="s">
        <v>9</v>
      </c>
      <c r="F91" s="22" t="s">
        <v>9</v>
      </c>
      <c r="G91" s="30"/>
    </row>
    <row r="92" spans="1:7" s="2" customFormat="1" ht="15.75" x14ac:dyDescent="0.25">
      <c r="A92" s="14" t="s">
        <v>167</v>
      </c>
      <c r="B92" s="34" t="s">
        <v>166</v>
      </c>
      <c r="C92" s="8" t="s">
        <v>9</v>
      </c>
      <c r="D92" s="22" t="s">
        <v>9</v>
      </c>
      <c r="E92" s="26" t="s">
        <v>9</v>
      </c>
      <c r="F92" s="22" t="s">
        <v>9</v>
      </c>
      <c r="G92" s="30"/>
    </row>
    <row r="93" spans="1:7" ht="30" x14ac:dyDescent="0.25">
      <c r="A93" s="15" t="s">
        <v>168</v>
      </c>
      <c r="B93" s="32" t="s">
        <v>169</v>
      </c>
      <c r="C93" s="6" t="s">
        <v>43</v>
      </c>
      <c r="D93" s="21">
        <v>261</v>
      </c>
      <c r="E93" s="25">
        <v>0</v>
      </c>
      <c r="F93" s="21">
        <f>MMULT(D93,E93)</f>
        <v>0</v>
      </c>
    </row>
    <row r="94" spans="1:7" ht="30" x14ac:dyDescent="0.25">
      <c r="A94" s="15" t="s">
        <v>170</v>
      </c>
      <c r="B94" s="32" t="s">
        <v>171</v>
      </c>
      <c r="C94" s="6" t="s">
        <v>43</v>
      </c>
      <c r="D94" s="21">
        <v>71.400000000000006</v>
      </c>
      <c r="E94" s="25">
        <v>0</v>
      </c>
      <c r="F94" s="21">
        <f>MMULT(D94,E94)</f>
        <v>0</v>
      </c>
    </row>
    <row r="95" spans="1:7" x14ac:dyDescent="0.25">
      <c r="A95" s="16" t="s">
        <v>9</v>
      </c>
      <c r="B95" s="35" t="s">
        <v>172</v>
      </c>
      <c r="C95" s="6"/>
      <c r="D95" s="21"/>
      <c r="E95" s="25"/>
      <c r="F95" s="28">
        <f>SUM(F93:F94)</f>
        <v>0</v>
      </c>
    </row>
    <row r="96" spans="1:7" x14ac:dyDescent="0.25">
      <c r="A96" s="16" t="s">
        <v>9</v>
      </c>
      <c r="B96" s="35" t="s">
        <v>172</v>
      </c>
      <c r="C96" s="6"/>
      <c r="D96" s="21"/>
      <c r="E96" s="25"/>
      <c r="F96" s="28">
        <f>SUM(F95)</f>
        <v>0</v>
      </c>
    </row>
    <row r="97" spans="1:7" s="2" customFormat="1" ht="15.75" x14ac:dyDescent="0.25">
      <c r="A97" s="14" t="s">
        <v>173</v>
      </c>
      <c r="B97" s="34" t="s">
        <v>174</v>
      </c>
      <c r="C97" s="8" t="s">
        <v>9</v>
      </c>
      <c r="D97" s="22" t="s">
        <v>9</v>
      </c>
      <c r="E97" s="26" t="s">
        <v>9</v>
      </c>
      <c r="F97" s="22" t="s">
        <v>9</v>
      </c>
      <c r="G97" s="30"/>
    </row>
    <row r="98" spans="1:7" s="2" customFormat="1" ht="15.75" x14ac:dyDescent="0.25">
      <c r="A98" s="14" t="s">
        <v>175</v>
      </c>
      <c r="B98" s="34" t="s">
        <v>176</v>
      </c>
      <c r="C98" s="8" t="s">
        <v>9</v>
      </c>
      <c r="D98" s="22" t="s">
        <v>9</v>
      </c>
      <c r="E98" s="26" t="s">
        <v>9</v>
      </c>
      <c r="F98" s="22" t="s">
        <v>9</v>
      </c>
      <c r="G98" s="30"/>
    </row>
    <row r="99" spans="1:7" ht="45" x14ac:dyDescent="0.25">
      <c r="A99" s="15" t="s">
        <v>177</v>
      </c>
      <c r="B99" s="32" t="s">
        <v>178</v>
      </c>
      <c r="C99" s="6" t="s">
        <v>43</v>
      </c>
      <c r="D99" s="21">
        <v>90</v>
      </c>
      <c r="E99" s="25">
        <v>0</v>
      </c>
      <c r="F99" s="21">
        <f>MMULT(D99,E99)</f>
        <v>0</v>
      </c>
    </row>
    <row r="100" spans="1:7" ht="45" x14ac:dyDescent="0.25">
      <c r="A100" s="15" t="s">
        <v>179</v>
      </c>
      <c r="B100" s="32" t="s">
        <v>180</v>
      </c>
      <c r="C100" s="6" t="s">
        <v>43</v>
      </c>
      <c r="D100" s="21">
        <v>351.8</v>
      </c>
      <c r="E100" s="25">
        <v>0</v>
      </c>
      <c r="F100" s="21">
        <f>MMULT(D100,E100)</f>
        <v>0</v>
      </c>
    </row>
    <row r="101" spans="1:7" ht="45" x14ac:dyDescent="0.25">
      <c r="A101" s="15" t="s">
        <v>181</v>
      </c>
      <c r="B101" s="32" t="s">
        <v>182</v>
      </c>
      <c r="C101" s="6" t="s">
        <v>43</v>
      </c>
      <c r="D101" s="21">
        <v>21</v>
      </c>
      <c r="E101" s="25">
        <v>0</v>
      </c>
      <c r="F101" s="21">
        <f>MMULT(D101,E101)</f>
        <v>0</v>
      </c>
    </row>
    <row r="102" spans="1:7" x14ac:dyDescent="0.25">
      <c r="A102" s="15" t="s">
        <v>183</v>
      </c>
      <c r="B102" s="32" t="s">
        <v>184</v>
      </c>
      <c r="C102" s="6" t="s">
        <v>105</v>
      </c>
      <c r="D102" s="21">
        <v>159.6</v>
      </c>
      <c r="E102" s="25">
        <v>0</v>
      </c>
      <c r="F102" s="21">
        <f>MMULT(D102,E102)</f>
        <v>0</v>
      </c>
    </row>
    <row r="103" spans="1:7" x14ac:dyDescent="0.25">
      <c r="A103" s="16" t="s">
        <v>9</v>
      </c>
      <c r="B103" s="35" t="s">
        <v>185</v>
      </c>
      <c r="C103" s="6"/>
      <c r="D103" s="21"/>
      <c r="E103" s="25"/>
      <c r="F103" s="28">
        <f>SUM(F99:F102)</f>
        <v>0</v>
      </c>
    </row>
    <row r="104" spans="1:7" s="2" customFormat="1" ht="15.75" x14ac:dyDescent="0.25">
      <c r="A104" s="14" t="s">
        <v>186</v>
      </c>
      <c r="B104" s="34" t="s">
        <v>187</v>
      </c>
      <c r="C104" s="8" t="s">
        <v>9</v>
      </c>
      <c r="D104" s="22" t="s">
        <v>9</v>
      </c>
      <c r="E104" s="26" t="s">
        <v>9</v>
      </c>
      <c r="F104" s="22" t="s">
        <v>9</v>
      </c>
      <c r="G104" s="30"/>
    </row>
    <row r="105" spans="1:7" ht="135" x14ac:dyDescent="0.25">
      <c r="A105" s="15" t="s">
        <v>188</v>
      </c>
      <c r="B105" s="32" t="s">
        <v>189</v>
      </c>
      <c r="C105" s="6"/>
      <c r="D105" s="21"/>
      <c r="E105" s="25"/>
      <c r="F105" s="21"/>
    </row>
    <row r="106" spans="1:7" ht="60" x14ac:dyDescent="0.25">
      <c r="A106" s="15" t="s">
        <v>190</v>
      </c>
      <c r="B106" s="32" t="s">
        <v>191</v>
      </c>
      <c r="C106" s="6" t="s">
        <v>43</v>
      </c>
      <c r="D106" s="21">
        <v>76.7</v>
      </c>
      <c r="E106" s="25">
        <v>0</v>
      </c>
      <c r="F106" s="21">
        <f>MMULT(D106,E106)</f>
        <v>0</v>
      </c>
    </row>
    <row r="107" spans="1:7" ht="45" x14ac:dyDescent="0.25">
      <c r="A107" s="15" t="s">
        <v>192</v>
      </c>
      <c r="B107" s="32" t="s">
        <v>193</v>
      </c>
      <c r="C107" s="6" t="s">
        <v>43</v>
      </c>
      <c r="D107" s="21">
        <v>56</v>
      </c>
      <c r="E107" s="25">
        <v>0</v>
      </c>
      <c r="F107" s="21">
        <f>MMULT(D107,E107)</f>
        <v>0</v>
      </c>
    </row>
    <row r="108" spans="1:7" x14ac:dyDescent="0.25">
      <c r="A108" s="16" t="s">
        <v>9</v>
      </c>
      <c r="B108" s="35" t="s">
        <v>194</v>
      </c>
      <c r="C108" s="6"/>
      <c r="D108" s="21"/>
      <c r="E108" s="25"/>
      <c r="F108" s="28">
        <f>SUM(F105:F107)</f>
        <v>0</v>
      </c>
    </row>
    <row r="109" spans="1:7" s="2" customFormat="1" ht="15.75" x14ac:dyDescent="0.25">
      <c r="A109" s="14" t="s">
        <v>195</v>
      </c>
      <c r="B109" s="34" t="s">
        <v>196</v>
      </c>
      <c r="C109" s="8" t="s">
        <v>9</v>
      </c>
      <c r="D109" s="22" t="s">
        <v>9</v>
      </c>
      <c r="E109" s="26" t="s">
        <v>9</v>
      </c>
      <c r="F109" s="22" t="s">
        <v>9</v>
      </c>
      <c r="G109" s="30"/>
    </row>
    <row r="110" spans="1:7" ht="30" x14ac:dyDescent="0.25">
      <c r="A110" s="15" t="s">
        <v>197</v>
      </c>
      <c r="B110" s="32" t="s">
        <v>198</v>
      </c>
      <c r="C110" s="6" t="s">
        <v>3</v>
      </c>
      <c r="D110" s="21">
        <v>1</v>
      </c>
      <c r="E110" s="25">
        <v>0</v>
      </c>
      <c r="F110" s="21">
        <f>MMULT(D110,E110)</f>
        <v>0</v>
      </c>
    </row>
    <row r="111" spans="1:7" ht="30" x14ac:dyDescent="0.25">
      <c r="A111" s="15" t="s">
        <v>199</v>
      </c>
      <c r="B111" s="32" t="s">
        <v>200</v>
      </c>
      <c r="C111" s="6" t="s">
        <v>3</v>
      </c>
      <c r="D111" s="21">
        <v>1</v>
      </c>
      <c r="E111" s="25">
        <v>0</v>
      </c>
      <c r="F111" s="21">
        <f>MMULT(D111,E111)</f>
        <v>0</v>
      </c>
    </row>
    <row r="112" spans="1:7" ht="30" x14ac:dyDescent="0.25">
      <c r="A112" s="15" t="s">
        <v>201</v>
      </c>
      <c r="B112" s="32" t="s">
        <v>202</v>
      </c>
      <c r="C112" s="6" t="s">
        <v>3</v>
      </c>
      <c r="D112" s="21">
        <v>1</v>
      </c>
      <c r="E112" s="25">
        <v>0</v>
      </c>
      <c r="F112" s="21">
        <f>MMULT(D112,E112)</f>
        <v>0</v>
      </c>
    </row>
    <row r="113" spans="1:7" ht="30" x14ac:dyDescent="0.25">
      <c r="A113" s="15" t="s">
        <v>203</v>
      </c>
      <c r="B113" s="32" t="s">
        <v>204</v>
      </c>
      <c r="C113" s="6" t="s">
        <v>105</v>
      </c>
      <c r="D113" s="21">
        <v>2.4</v>
      </c>
      <c r="E113" s="25">
        <v>0</v>
      </c>
      <c r="F113" s="21">
        <f>MMULT(D113,E113)</f>
        <v>0</v>
      </c>
    </row>
    <row r="114" spans="1:7" ht="30" x14ac:dyDescent="0.25">
      <c r="A114" s="15" t="s">
        <v>205</v>
      </c>
      <c r="B114" s="32" t="s">
        <v>206</v>
      </c>
      <c r="C114" s="6" t="s">
        <v>105</v>
      </c>
      <c r="D114" s="21">
        <v>12</v>
      </c>
      <c r="E114" s="25">
        <v>0</v>
      </c>
      <c r="F114" s="21">
        <f>MMULT(D114,E114)</f>
        <v>0</v>
      </c>
    </row>
    <row r="115" spans="1:7" x14ac:dyDescent="0.25">
      <c r="A115" s="16" t="s">
        <v>9</v>
      </c>
      <c r="B115" s="35" t="s">
        <v>207</v>
      </c>
      <c r="C115" s="6"/>
      <c r="D115" s="21"/>
      <c r="E115" s="25"/>
      <c r="F115" s="28">
        <f>SUM(F110:F114)</f>
        <v>0</v>
      </c>
    </row>
    <row r="116" spans="1:7" s="2" customFormat="1" ht="15.75" x14ac:dyDescent="0.25">
      <c r="A116" s="14" t="s">
        <v>208</v>
      </c>
      <c r="B116" s="34" t="s">
        <v>209</v>
      </c>
      <c r="C116" s="8" t="s">
        <v>9</v>
      </c>
      <c r="D116" s="22" t="s">
        <v>9</v>
      </c>
      <c r="E116" s="26" t="s">
        <v>9</v>
      </c>
      <c r="F116" s="22" t="s">
        <v>9</v>
      </c>
      <c r="G116" s="30"/>
    </row>
    <row r="117" spans="1:7" ht="45" x14ac:dyDescent="0.25">
      <c r="A117" s="15" t="s">
        <v>210</v>
      </c>
      <c r="B117" s="32" t="s">
        <v>211</v>
      </c>
      <c r="C117" s="6" t="s">
        <v>3</v>
      </c>
      <c r="D117" s="21">
        <v>1</v>
      </c>
      <c r="E117" s="25">
        <v>0</v>
      </c>
      <c r="F117" s="21">
        <f>MMULT(D117,E117)</f>
        <v>0</v>
      </c>
    </row>
    <row r="118" spans="1:7" ht="45" x14ac:dyDescent="0.25">
      <c r="A118" s="15" t="s">
        <v>212</v>
      </c>
      <c r="B118" s="32" t="s">
        <v>213</v>
      </c>
      <c r="C118" s="6" t="s">
        <v>3</v>
      </c>
      <c r="D118" s="21">
        <v>1</v>
      </c>
      <c r="E118" s="25">
        <v>0</v>
      </c>
      <c r="F118" s="21">
        <f>MMULT(D118,E118)</f>
        <v>0</v>
      </c>
    </row>
    <row r="119" spans="1:7" x14ac:dyDescent="0.25">
      <c r="A119" s="16" t="s">
        <v>9</v>
      </c>
      <c r="B119" s="35" t="s">
        <v>214</v>
      </c>
      <c r="C119" s="6"/>
      <c r="D119" s="21"/>
      <c r="E119" s="25"/>
      <c r="F119" s="28">
        <f>SUM(F117:F118)</f>
        <v>0</v>
      </c>
    </row>
    <row r="120" spans="1:7" x14ac:dyDescent="0.25">
      <c r="A120" s="16" t="s">
        <v>9</v>
      </c>
      <c r="B120" s="35" t="s">
        <v>215</v>
      </c>
      <c r="C120" s="6"/>
      <c r="D120" s="21"/>
      <c r="E120" s="25"/>
      <c r="F120" s="28">
        <f>SUM(F103,F108,F115,F119)</f>
        <v>0</v>
      </c>
    </row>
    <row r="121" spans="1:7" s="2" customFormat="1" ht="15.75" x14ac:dyDescent="0.25">
      <c r="A121" s="14" t="s">
        <v>216</v>
      </c>
      <c r="B121" s="34" t="s">
        <v>217</v>
      </c>
      <c r="C121" s="8" t="s">
        <v>9</v>
      </c>
      <c r="D121" s="22" t="s">
        <v>9</v>
      </c>
      <c r="E121" s="26" t="s">
        <v>9</v>
      </c>
      <c r="F121" s="22" t="s">
        <v>9</v>
      </c>
      <c r="G121" s="30"/>
    </row>
    <row r="122" spans="1:7" s="2" customFormat="1" ht="15.75" x14ac:dyDescent="0.25">
      <c r="A122" s="14" t="s">
        <v>218</v>
      </c>
      <c r="B122" s="34" t="s">
        <v>219</v>
      </c>
      <c r="C122" s="8" t="s">
        <v>9</v>
      </c>
      <c r="D122" s="22" t="s">
        <v>9</v>
      </c>
      <c r="E122" s="26" t="s">
        <v>9</v>
      </c>
      <c r="F122" s="22" t="s">
        <v>9</v>
      </c>
      <c r="G122" s="30"/>
    </row>
    <row r="123" spans="1:7" ht="45" x14ac:dyDescent="0.25">
      <c r="A123" s="15" t="s">
        <v>220</v>
      </c>
      <c r="B123" s="32" t="s">
        <v>221</v>
      </c>
      <c r="C123" s="6" t="s">
        <v>43</v>
      </c>
      <c r="D123" s="21">
        <v>615.79999999999995</v>
      </c>
      <c r="E123" s="25">
        <v>0</v>
      </c>
      <c r="F123" s="21">
        <f>MMULT(D123,E123)</f>
        <v>0</v>
      </c>
    </row>
    <row r="124" spans="1:7" x14ac:dyDescent="0.25">
      <c r="A124" s="16" t="s">
        <v>9</v>
      </c>
      <c r="B124" s="35" t="s">
        <v>222</v>
      </c>
      <c r="C124" s="6"/>
      <c r="D124" s="21"/>
      <c r="E124" s="25"/>
      <c r="F124" s="28">
        <f>SUM(F123:F123)</f>
        <v>0</v>
      </c>
    </row>
    <row r="125" spans="1:7" x14ac:dyDescent="0.25">
      <c r="A125" s="16" t="s">
        <v>9</v>
      </c>
      <c r="B125" s="35" t="s">
        <v>223</v>
      </c>
      <c r="C125" s="6"/>
      <c r="D125" s="21"/>
      <c r="E125" s="25"/>
      <c r="F125" s="28">
        <f>SUM(F124)</f>
        <v>0</v>
      </c>
    </row>
    <row r="126" spans="1:7" s="2" customFormat="1" ht="15.75" x14ac:dyDescent="0.25">
      <c r="A126" s="14" t="s">
        <v>224</v>
      </c>
      <c r="B126" s="34" t="s">
        <v>225</v>
      </c>
      <c r="C126" s="8" t="s">
        <v>9</v>
      </c>
      <c r="D126" s="22" t="s">
        <v>9</v>
      </c>
      <c r="E126" s="26" t="s">
        <v>9</v>
      </c>
      <c r="F126" s="22" t="s">
        <v>9</v>
      </c>
      <c r="G126" s="30"/>
    </row>
    <row r="127" spans="1:7" ht="30" x14ac:dyDescent="0.25">
      <c r="A127" s="15" t="s">
        <v>226</v>
      </c>
      <c r="B127" s="32" t="s">
        <v>227</v>
      </c>
      <c r="C127" s="6"/>
      <c r="D127" s="21"/>
      <c r="E127" s="25"/>
      <c r="F127" s="21"/>
    </row>
    <row r="128" spans="1:7" ht="30" x14ac:dyDescent="0.25">
      <c r="A128" s="15" t="s">
        <v>228</v>
      </c>
      <c r="B128" s="32" t="s">
        <v>229</v>
      </c>
      <c r="C128" s="6"/>
      <c r="D128" s="21"/>
      <c r="E128" s="25"/>
      <c r="F128" s="21"/>
    </row>
    <row r="129" spans="1:7" x14ac:dyDescent="0.25">
      <c r="A129" s="15" t="s">
        <v>230</v>
      </c>
      <c r="B129" s="32" t="s">
        <v>231</v>
      </c>
      <c r="C129" s="6"/>
      <c r="D129" s="21"/>
      <c r="E129" s="25"/>
      <c r="F129" s="21"/>
    </row>
    <row r="130" spans="1:7" ht="45" x14ac:dyDescent="0.25">
      <c r="A130" s="15" t="s">
        <v>232</v>
      </c>
      <c r="B130" s="32" t="s">
        <v>233</v>
      </c>
      <c r="C130" s="6"/>
      <c r="D130" s="21"/>
      <c r="E130" s="25"/>
      <c r="F130" s="21"/>
    </row>
    <row r="131" spans="1:7" s="2" customFormat="1" ht="15.75" x14ac:dyDescent="0.25">
      <c r="A131" s="14" t="s">
        <v>234</v>
      </c>
      <c r="B131" s="34" t="s">
        <v>235</v>
      </c>
      <c r="C131" s="8" t="s">
        <v>9</v>
      </c>
      <c r="D131" s="22" t="s">
        <v>9</v>
      </c>
      <c r="E131" s="26" t="s">
        <v>9</v>
      </c>
      <c r="F131" s="22" t="s">
        <v>9</v>
      </c>
      <c r="G131" s="30"/>
    </row>
    <row r="132" spans="1:7" ht="45" x14ac:dyDescent="0.25">
      <c r="A132" s="15" t="s">
        <v>236</v>
      </c>
      <c r="B132" s="32" t="s">
        <v>237</v>
      </c>
      <c r="C132" s="6" t="s">
        <v>3</v>
      </c>
      <c r="D132" s="21">
        <v>1</v>
      </c>
      <c r="E132" s="25">
        <v>0</v>
      </c>
      <c r="F132" s="21">
        <f t="shared" ref="F132:F137" si="1">MMULT(D132,E132)</f>
        <v>0</v>
      </c>
    </row>
    <row r="133" spans="1:7" ht="45" x14ac:dyDescent="0.25">
      <c r="A133" s="15" t="s">
        <v>238</v>
      </c>
      <c r="B133" s="32" t="s">
        <v>239</v>
      </c>
      <c r="C133" s="6" t="s">
        <v>3</v>
      </c>
      <c r="D133" s="21">
        <v>4</v>
      </c>
      <c r="E133" s="25">
        <v>0</v>
      </c>
      <c r="F133" s="21">
        <f t="shared" si="1"/>
        <v>0</v>
      </c>
    </row>
    <row r="134" spans="1:7" ht="30" x14ac:dyDescent="0.25">
      <c r="A134" s="15" t="s">
        <v>240</v>
      </c>
      <c r="B134" s="32" t="s">
        <v>241</v>
      </c>
      <c r="C134" s="6" t="s">
        <v>3</v>
      </c>
      <c r="D134" s="21">
        <v>7</v>
      </c>
      <c r="E134" s="25">
        <v>0</v>
      </c>
      <c r="F134" s="21">
        <f t="shared" si="1"/>
        <v>0</v>
      </c>
    </row>
    <row r="135" spans="1:7" ht="30" x14ac:dyDescent="0.25">
      <c r="A135" s="15" t="s">
        <v>242</v>
      </c>
      <c r="B135" s="32" t="s">
        <v>243</v>
      </c>
      <c r="C135" s="6" t="s">
        <v>3</v>
      </c>
      <c r="D135" s="21">
        <v>4</v>
      </c>
      <c r="E135" s="25">
        <v>0</v>
      </c>
      <c r="F135" s="21">
        <f t="shared" si="1"/>
        <v>0</v>
      </c>
    </row>
    <row r="136" spans="1:7" ht="30" x14ac:dyDescent="0.25">
      <c r="A136" s="15" t="s">
        <v>244</v>
      </c>
      <c r="B136" s="32" t="s">
        <v>245</v>
      </c>
      <c r="C136" s="6" t="s">
        <v>3</v>
      </c>
      <c r="D136" s="21">
        <v>5</v>
      </c>
      <c r="E136" s="25">
        <v>0</v>
      </c>
      <c r="F136" s="21">
        <f t="shared" si="1"/>
        <v>0</v>
      </c>
    </row>
    <row r="137" spans="1:7" ht="30" x14ac:dyDescent="0.25">
      <c r="A137" s="15" t="s">
        <v>246</v>
      </c>
      <c r="B137" s="32" t="s">
        <v>247</v>
      </c>
      <c r="C137" s="6" t="s">
        <v>3</v>
      </c>
      <c r="D137" s="21">
        <v>1</v>
      </c>
      <c r="E137" s="25">
        <v>0</v>
      </c>
      <c r="F137" s="21">
        <f t="shared" si="1"/>
        <v>0</v>
      </c>
    </row>
    <row r="138" spans="1:7" x14ac:dyDescent="0.25">
      <c r="A138" s="16" t="s">
        <v>9</v>
      </c>
      <c r="B138" s="35" t="s">
        <v>248</v>
      </c>
      <c r="C138" s="6"/>
      <c r="D138" s="21"/>
      <c r="E138" s="25"/>
      <c r="F138" s="28">
        <f>SUM(F132:F137)</f>
        <v>0</v>
      </c>
    </row>
    <row r="139" spans="1:7" x14ac:dyDescent="0.25">
      <c r="A139" s="16" t="s">
        <v>9</v>
      </c>
      <c r="B139" s="35" t="s">
        <v>249</v>
      </c>
      <c r="C139" s="6"/>
      <c r="D139" s="21"/>
      <c r="E139" s="25"/>
      <c r="F139" s="28">
        <f>SUM(F138,SUM(F127:F130))</f>
        <v>0</v>
      </c>
    </row>
    <row r="140" spans="1:7" s="2" customFormat="1" ht="15.75" x14ac:dyDescent="0.25">
      <c r="A140" s="14" t="s">
        <v>250</v>
      </c>
      <c r="B140" s="34" t="s">
        <v>251</v>
      </c>
      <c r="C140" s="8" t="s">
        <v>9</v>
      </c>
      <c r="D140" s="22" t="s">
        <v>9</v>
      </c>
      <c r="E140" s="26" t="s">
        <v>9</v>
      </c>
      <c r="F140" s="22" t="s">
        <v>9</v>
      </c>
      <c r="G140" s="30"/>
    </row>
    <row r="141" spans="1:7" s="2" customFormat="1" ht="15.75" x14ac:dyDescent="0.25">
      <c r="A141" s="14" t="s">
        <v>252</v>
      </c>
      <c r="B141" s="34" t="s">
        <v>253</v>
      </c>
      <c r="C141" s="8" t="s">
        <v>9</v>
      </c>
      <c r="D141" s="22" t="s">
        <v>9</v>
      </c>
      <c r="E141" s="26" t="s">
        <v>9</v>
      </c>
      <c r="F141" s="22" t="s">
        <v>9</v>
      </c>
      <c r="G141" s="30"/>
    </row>
    <row r="142" spans="1:7" ht="135" x14ac:dyDescent="0.25">
      <c r="A142" s="15" t="s">
        <v>254</v>
      </c>
      <c r="B142" s="32" t="s">
        <v>255</v>
      </c>
      <c r="C142" s="6"/>
      <c r="D142" s="21"/>
      <c r="E142" s="25"/>
      <c r="F142" s="21"/>
    </row>
    <row r="143" spans="1:7" ht="105" x14ac:dyDescent="0.25">
      <c r="A143" s="15" t="s">
        <v>256</v>
      </c>
      <c r="B143" s="32" t="s">
        <v>257</v>
      </c>
      <c r="C143" s="6" t="s">
        <v>43</v>
      </c>
      <c r="D143" s="21">
        <v>276</v>
      </c>
      <c r="E143" s="25">
        <v>0</v>
      </c>
      <c r="F143" s="21">
        <f>MMULT(D143,E143)</f>
        <v>0</v>
      </c>
    </row>
    <row r="144" spans="1:7" ht="45" x14ac:dyDescent="0.25">
      <c r="A144" s="15" t="s">
        <v>258</v>
      </c>
      <c r="B144" s="32" t="s">
        <v>259</v>
      </c>
      <c r="C144" s="6" t="s">
        <v>105</v>
      </c>
      <c r="D144" s="21">
        <v>45.6</v>
      </c>
      <c r="E144" s="25">
        <v>0</v>
      </c>
      <c r="F144" s="21">
        <f>MMULT(D144,E144)</f>
        <v>0</v>
      </c>
    </row>
    <row r="145" spans="1:7" ht="45" x14ac:dyDescent="0.25">
      <c r="A145" s="15" t="s">
        <v>260</v>
      </c>
      <c r="B145" s="32" t="s">
        <v>261</v>
      </c>
      <c r="C145" s="6" t="s">
        <v>105</v>
      </c>
      <c r="D145" s="21">
        <v>25.4</v>
      </c>
      <c r="E145" s="25">
        <v>0</v>
      </c>
      <c r="F145" s="21">
        <f>MMULT(D145,E145)</f>
        <v>0</v>
      </c>
    </row>
    <row r="146" spans="1:7" ht="30" x14ac:dyDescent="0.25">
      <c r="A146" s="15" t="s">
        <v>262</v>
      </c>
      <c r="B146" s="32" t="s">
        <v>263</v>
      </c>
      <c r="C146" s="6" t="s">
        <v>105</v>
      </c>
      <c r="D146" s="21">
        <v>31.25</v>
      </c>
      <c r="E146" s="25">
        <v>0</v>
      </c>
      <c r="F146" s="21">
        <f>MMULT(D146,E146)</f>
        <v>0</v>
      </c>
    </row>
    <row r="147" spans="1:7" x14ac:dyDescent="0.25">
      <c r="A147" s="16" t="s">
        <v>9</v>
      </c>
      <c r="B147" s="35" t="s">
        <v>264</v>
      </c>
      <c r="C147" s="6"/>
      <c r="D147" s="21"/>
      <c r="E147" s="25"/>
      <c r="F147" s="28">
        <f>SUM(F142:F146)</f>
        <v>0</v>
      </c>
    </row>
    <row r="148" spans="1:7" x14ac:dyDescent="0.25">
      <c r="A148" s="16" t="s">
        <v>9</v>
      </c>
      <c r="B148" s="35" t="s">
        <v>265</v>
      </c>
      <c r="C148" s="6"/>
      <c r="D148" s="21"/>
      <c r="E148" s="25"/>
      <c r="F148" s="28">
        <f>SUM(F147)</f>
        <v>0</v>
      </c>
    </row>
    <row r="149" spans="1:7" s="2" customFormat="1" ht="15.75" x14ac:dyDescent="0.25">
      <c r="A149" s="14" t="s">
        <v>266</v>
      </c>
      <c r="B149" s="34" t="s">
        <v>267</v>
      </c>
      <c r="C149" s="8" t="s">
        <v>9</v>
      </c>
      <c r="D149" s="22" t="s">
        <v>9</v>
      </c>
      <c r="E149" s="26" t="s">
        <v>9</v>
      </c>
      <c r="F149" s="22" t="s">
        <v>9</v>
      </c>
      <c r="G149" s="30"/>
    </row>
    <row r="150" spans="1:7" s="2" customFormat="1" ht="15.75" x14ac:dyDescent="0.25">
      <c r="A150" s="14" t="s">
        <v>268</v>
      </c>
      <c r="B150" s="34" t="s">
        <v>269</v>
      </c>
      <c r="C150" s="8" t="s">
        <v>9</v>
      </c>
      <c r="D150" s="22" t="s">
        <v>9</v>
      </c>
      <c r="E150" s="26" t="s">
        <v>9</v>
      </c>
      <c r="F150" s="22" t="s">
        <v>9</v>
      </c>
      <c r="G150" s="30"/>
    </row>
    <row r="151" spans="1:7" x14ac:dyDescent="0.25">
      <c r="A151" s="15" t="s">
        <v>270</v>
      </c>
      <c r="B151" s="32" t="s">
        <v>271</v>
      </c>
      <c r="C151" s="6"/>
      <c r="D151" s="21"/>
      <c r="E151" s="25"/>
      <c r="F151" s="21"/>
    </row>
    <row r="152" spans="1:7" ht="75" x14ac:dyDescent="0.25">
      <c r="A152" s="15" t="s">
        <v>272</v>
      </c>
      <c r="B152" s="32" t="s">
        <v>273</v>
      </c>
      <c r="C152" s="6" t="s">
        <v>43</v>
      </c>
      <c r="D152" s="21">
        <v>304</v>
      </c>
      <c r="E152" s="25">
        <v>0</v>
      </c>
      <c r="F152" s="21">
        <f>MMULT(D152,E152)</f>
        <v>0</v>
      </c>
    </row>
    <row r="153" spans="1:7" ht="60" x14ac:dyDescent="0.25">
      <c r="A153" s="15" t="s">
        <v>274</v>
      </c>
      <c r="B153" s="32" t="s">
        <v>275</v>
      </c>
      <c r="C153" s="6" t="s">
        <v>43</v>
      </c>
      <c r="D153" s="21">
        <v>143.36000000000001</v>
      </c>
      <c r="E153" s="25">
        <v>0</v>
      </c>
      <c r="F153" s="21">
        <f>MMULT(D153,E153)</f>
        <v>0</v>
      </c>
    </row>
    <row r="154" spans="1:7" ht="30" x14ac:dyDescent="0.25">
      <c r="A154" s="15" t="s">
        <v>276</v>
      </c>
      <c r="B154" s="32" t="s">
        <v>277</v>
      </c>
      <c r="C154" s="6" t="s">
        <v>43</v>
      </c>
      <c r="D154" s="21">
        <v>352.64</v>
      </c>
      <c r="E154" s="25">
        <v>0</v>
      </c>
      <c r="F154" s="21">
        <f>MMULT(D154,E154)</f>
        <v>0</v>
      </c>
    </row>
    <row r="155" spans="1:7" x14ac:dyDescent="0.25">
      <c r="A155" s="16" t="s">
        <v>9</v>
      </c>
      <c r="B155" s="35" t="s">
        <v>278</v>
      </c>
      <c r="C155" s="6"/>
      <c r="D155" s="21"/>
      <c r="E155" s="25"/>
      <c r="F155" s="28">
        <f>SUM(F151:F154)</f>
        <v>0</v>
      </c>
    </row>
    <row r="156" spans="1:7" s="2" customFormat="1" ht="15.75" x14ac:dyDescent="0.25">
      <c r="A156" s="14" t="s">
        <v>279</v>
      </c>
      <c r="B156" s="34" t="s">
        <v>280</v>
      </c>
      <c r="C156" s="8" t="s">
        <v>9</v>
      </c>
      <c r="D156" s="22" t="s">
        <v>9</v>
      </c>
      <c r="E156" s="26" t="s">
        <v>9</v>
      </c>
      <c r="F156" s="22" t="s">
        <v>9</v>
      </c>
      <c r="G156" s="30"/>
    </row>
    <row r="157" spans="1:7" ht="90" x14ac:dyDescent="0.25">
      <c r="A157" s="15" t="s">
        <v>281</v>
      </c>
      <c r="B157" s="32" t="s">
        <v>282</v>
      </c>
      <c r="C157" s="6" t="s">
        <v>43</v>
      </c>
      <c r="D157" s="21">
        <v>445</v>
      </c>
      <c r="E157" s="25">
        <v>0</v>
      </c>
      <c r="F157" s="21">
        <f>MMULT(D157,E157)</f>
        <v>0</v>
      </c>
    </row>
    <row r="158" spans="1:7" x14ac:dyDescent="0.25">
      <c r="A158" s="15" t="s">
        <v>283</v>
      </c>
      <c r="B158" s="32" t="s">
        <v>284</v>
      </c>
      <c r="C158" s="6" t="s">
        <v>43</v>
      </c>
      <c r="D158" s="21">
        <v>17</v>
      </c>
      <c r="E158" s="25">
        <v>0</v>
      </c>
      <c r="F158" s="21">
        <f>MMULT(D158,E158)</f>
        <v>0</v>
      </c>
    </row>
    <row r="159" spans="1:7" ht="75" x14ac:dyDescent="0.25">
      <c r="A159" s="15" t="s">
        <v>285</v>
      </c>
      <c r="B159" s="32" t="s">
        <v>286</v>
      </c>
      <c r="C159" s="6" t="s">
        <v>43</v>
      </c>
      <c r="D159" s="21">
        <v>21</v>
      </c>
      <c r="E159" s="25">
        <v>0</v>
      </c>
      <c r="F159" s="21">
        <f>MMULT(D159,E159)</f>
        <v>0</v>
      </c>
    </row>
    <row r="160" spans="1:7" x14ac:dyDescent="0.25">
      <c r="A160" s="15" t="s">
        <v>287</v>
      </c>
      <c r="B160" s="32" t="s">
        <v>288</v>
      </c>
      <c r="C160" s="6" t="s">
        <v>105</v>
      </c>
      <c r="D160" s="21">
        <v>30</v>
      </c>
      <c r="E160" s="25">
        <v>0</v>
      </c>
      <c r="F160" s="21">
        <f>MMULT(D160,E160)</f>
        <v>0</v>
      </c>
    </row>
    <row r="161" spans="1:7" x14ac:dyDescent="0.25">
      <c r="A161" s="16" t="s">
        <v>9</v>
      </c>
      <c r="B161" s="35" t="s">
        <v>289</v>
      </c>
      <c r="C161" s="6"/>
      <c r="D161" s="21"/>
      <c r="E161" s="25"/>
      <c r="F161" s="28">
        <f>SUM(F157:F160)</f>
        <v>0</v>
      </c>
    </row>
    <row r="162" spans="1:7" x14ac:dyDescent="0.25">
      <c r="A162" s="16" t="s">
        <v>9</v>
      </c>
      <c r="B162" s="35" t="s">
        <v>290</v>
      </c>
      <c r="C162" s="6"/>
      <c r="D162" s="21"/>
      <c r="E162" s="25"/>
      <c r="F162" s="28">
        <f>SUM(F155,F161)</f>
        <v>0</v>
      </c>
    </row>
    <row r="163" spans="1:7" s="2" customFormat="1" ht="15.75" x14ac:dyDescent="0.25">
      <c r="A163" s="14" t="s">
        <v>291</v>
      </c>
      <c r="B163" s="34" t="s">
        <v>292</v>
      </c>
      <c r="C163" s="8" t="s">
        <v>9</v>
      </c>
      <c r="D163" s="22" t="s">
        <v>9</v>
      </c>
      <c r="E163" s="26" t="s">
        <v>9</v>
      </c>
      <c r="F163" s="22" t="s">
        <v>9</v>
      </c>
      <c r="G163" s="30"/>
    </row>
    <row r="164" spans="1:7" s="2" customFormat="1" ht="15.75" x14ac:dyDescent="0.25">
      <c r="A164" s="14" t="s">
        <v>293</v>
      </c>
      <c r="B164" s="34" t="s">
        <v>294</v>
      </c>
      <c r="C164" s="8" t="s">
        <v>9</v>
      </c>
      <c r="D164" s="22" t="s">
        <v>9</v>
      </c>
      <c r="E164" s="26" t="s">
        <v>9</v>
      </c>
      <c r="F164" s="22" t="s">
        <v>9</v>
      </c>
      <c r="G164" s="30"/>
    </row>
    <row r="165" spans="1:7" ht="120" x14ac:dyDescent="0.25">
      <c r="A165" s="15" t="s">
        <v>295</v>
      </c>
      <c r="B165" s="32" t="s">
        <v>296</v>
      </c>
      <c r="C165" s="6"/>
      <c r="D165" s="21"/>
      <c r="E165" s="25"/>
      <c r="F165" s="21"/>
    </row>
    <row r="166" spans="1:7" ht="45" x14ac:dyDescent="0.25">
      <c r="A166" s="15" t="s">
        <v>295</v>
      </c>
      <c r="B166" s="32" t="s">
        <v>297</v>
      </c>
      <c r="C166" s="6" t="s">
        <v>105</v>
      </c>
      <c r="D166" s="21">
        <v>210</v>
      </c>
      <c r="E166" s="25">
        <v>0</v>
      </c>
      <c r="F166" s="21">
        <f>MMULT(D166,E166)</f>
        <v>0</v>
      </c>
    </row>
    <row r="167" spans="1:7" x14ac:dyDescent="0.25">
      <c r="A167" s="16" t="s">
        <v>9</v>
      </c>
      <c r="B167" s="35" t="s">
        <v>298</v>
      </c>
      <c r="C167" s="6"/>
      <c r="D167" s="21"/>
      <c r="E167" s="25"/>
      <c r="F167" s="28">
        <f>SUM(F165:F166)</f>
        <v>0</v>
      </c>
    </row>
    <row r="168" spans="1:7" x14ac:dyDescent="0.25">
      <c r="A168" s="16" t="s">
        <v>9</v>
      </c>
      <c r="B168" s="35" t="s">
        <v>299</v>
      </c>
      <c r="C168" s="6"/>
      <c r="D168" s="21"/>
      <c r="E168" s="25"/>
      <c r="F168" s="28">
        <f>SUM(F167)</f>
        <v>0</v>
      </c>
    </row>
    <row r="169" spans="1:7" s="2" customFormat="1" ht="15.75" x14ac:dyDescent="0.25">
      <c r="A169" s="14" t="s">
        <v>300</v>
      </c>
      <c r="B169" s="34" t="s">
        <v>301</v>
      </c>
      <c r="C169" s="8" t="s">
        <v>9</v>
      </c>
      <c r="D169" s="22" t="s">
        <v>9</v>
      </c>
      <c r="E169" s="26" t="s">
        <v>9</v>
      </c>
      <c r="F169" s="22" t="s">
        <v>9</v>
      </c>
      <c r="G169" s="30"/>
    </row>
    <row r="170" spans="1:7" s="2" customFormat="1" ht="15.75" x14ac:dyDescent="0.25">
      <c r="A170" s="14" t="s">
        <v>302</v>
      </c>
      <c r="B170" s="34" t="s">
        <v>303</v>
      </c>
      <c r="C170" s="8" t="s">
        <v>9</v>
      </c>
      <c r="D170" s="22" t="s">
        <v>9</v>
      </c>
      <c r="E170" s="26" t="s">
        <v>9</v>
      </c>
      <c r="F170" s="22" t="s">
        <v>9</v>
      </c>
      <c r="G170" s="30"/>
    </row>
    <row r="171" spans="1:7" ht="30" x14ac:dyDescent="0.25">
      <c r="A171" s="15" t="s">
        <v>304</v>
      </c>
      <c r="B171" s="32" t="s">
        <v>305</v>
      </c>
      <c r="C171" s="6" t="s">
        <v>105</v>
      </c>
      <c r="D171" s="21">
        <v>40</v>
      </c>
      <c r="E171" s="25">
        <v>0</v>
      </c>
      <c r="F171" s="21">
        <f>MMULT(D171,E171)</f>
        <v>0</v>
      </c>
    </row>
    <row r="172" spans="1:7" ht="30" x14ac:dyDescent="0.25">
      <c r="A172" s="15" t="s">
        <v>306</v>
      </c>
      <c r="B172" s="32" t="s">
        <v>307</v>
      </c>
      <c r="C172" s="6" t="s">
        <v>105</v>
      </c>
      <c r="D172" s="21">
        <v>45</v>
      </c>
      <c r="E172" s="25">
        <v>0</v>
      </c>
      <c r="F172" s="21">
        <f>MMULT(D172,E172)</f>
        <v>0</v>
      </c>
    </row>
    <row r="173" spans="1:7" x14ac:dyDescent="0.25">
      <c r="A173" s="15" t="s">
        <v>308</v>
      </c>
      <c r="B173" s="32" t="s">
        <v>309</v>
      </c>
      <c r="C173" s="6" t="s">
        <v>43</v>
      </c>
      <c r="D173" s="21">
        <v>50</v>
      </c>
      <c r="E173" s="25">
        <v>0</v>
      </c>
      <c r="F173" s="21">
        <f>MMULT(D173,E173)</f>
        <v>0</v>
      </c>
    </row>
    <row r="174" spans="1:7" x14ac:dyDescent="0.25">
      <c r="A174" s="15" t="s">
        <v>310</v>
      </c>
      <c r="B174" s="32" t="s">
        <v>311</v>
      </c>
      <c r="C174" s="6" t="s">
        <v>105</v>
      </c>
      <c r="D174" s="21">
        <v>50</v>
      </c>
      <c r="E174" s="25">
        <v>0</v>
      </c>
      <c r="F174" s="21">
        <f>MMULT(D174,E174)</f>
        <v>0</v>
      </c>
    </row>
    <row r="175" spans="1:7" x14ac:dyDescent="0.25">
      <c r="A175" s="16" t="s">
        <v>9</v>
      </c>
      <c r="B175" s="35" t="s">
        <v>312</v>
      </c>
      <c r="C175" s="6"/>
      <c r="D175" s="21"/>
      <c r="E175" s="25"/>
      <c r="F175" s="28">
        <f>SUM(F171:F174)</f>
        <v>0</v>
      </c>
    </row>
    <row r="176" spans="1:7" x14ac:dyDescent="0.25">
      <c r="A176" s="16" t="s">
        <v>9</v>
      </c>
      <c r="B176" s="35" t="s">
        <v>313</v>
      </c>
      <c r="C176" s="6"/>
      <c r="D176" s="21"/>
      <c r="E176" s="25"/>
      <c r="F176" s="28">
        <f>SUM(F175)</f>
        <v>0</v>
      </c>
    </row>
    <row r="177" spans="1:7" s="2" customFormat="1" ht="15.75" x14ac:dyDescent="0.25">
      <c r="A177" s="14" t="s">
        <v>314</v>
      </c>
      <c r="B177" s="34" t="s">
        <v>315</v>
      </c>
      <c r="C177" s="8" t="s">
        <v>9</v>
      </c>
      <c r="D177" s="22" t="s">
        <v>9</v>
      </c>
      <c r="E177" s="26" t="s">
        <v>9</v>
      </c>
      <c r="F177" s="22" t="s">
        <v>9</v>
      </c>
      <c r="G177" s="30"/>
    </row>
    <row r="178" spans="1:7" s="2" customFormat="1" ht="15.75" x14ac:dyDescent="0.25">
      <c r="A178" s="14" t="s">
        <v>316</v>
      </c>
      <c r="B178" s="34" t="s">
        <v>317</v>
      </c>
      <c r="C178" s="8" t="s">
        <v>9</v>
      </c>
      <c r="D178" s="22" t="s">
        <v>9</v>
      </c>
      <c r="E178" s="26" t="s">
        <v>9</v>
      </c>
      <c r="F178" s="22" t="s">
        <v>9</v>
      </c>
      <c r="G178" s="30"/>
    </row>
    <row r="179" spans="1:7" x14ac:dyDescent="0.25">
      <c r="A179" s="15" t="s">
        <v>318</v>
      </c>
      <c r="B179" s="32" t="s">
        <v>319</v>
      </c>
      <c r="C179" s="6" t="s">
        <v>16</v>
      </c>
      <c r="D179" s="21">
        <v>150</v>
      </c>
      <c r="E179" s="25">
        <v>0</v>
      </c>
      <c r="F179" s="21">
        <f>MMULT(D179,E179)</f>
        <v>0</v>
      </c>
    </row>
    <row r="180" spans="1:7" x14ac:dyDescent="0.25">
      <c r="A180" s="16" t="s">
        <v>9</v>
      </c>
      <c r="B180" s="35" t="s">
        <v>320</v>
      </c>
      <c r="C180" s="6"/>
      <c r="D180" s="21"/>
      <c r="E180" s="25"/>
      <c r="F180" s="28">
        <f>SUM(F179:F179)</f>
        <v>0</v>
      </c>
    </row>
    <row r="181" spans="1:7" s="2" customFormat="1" ht="15.75" x14ac:dyDescent="0.25">
      <c r="A181" s="14" t="s">
        <v>321</v>
      </c>
      <c r="B181" s="34" t="s">
        <v>322</v>
      </c>
      <c r="C181" s="8" t="s">
        <v>9</v>
      </c>
      <c r="D181" s="22" t="s">
        <v>9</v>
      </c>
      <c r="E181" s="26" t="s">
        <v>9</v>
      </c>
      <c r="F181" s="22" t="s">
        <v>9</v>
      </c>
      <c r="G181" s="30"/>
    </row>
    <row r="182" spans="1:7" ht="45" x14ac:dyDescent="0.25">
      <c r="A182" s="15" t="s">
        <v>323</v>
      </c>
      <c r="B182" s="32" t="s">
        <v>324</v>
      </c>
      <c r="C182" s="6" t="s">
        <v>16</v>
      </c>
      <c r="D182" s="21">
        <v>350.48</v>
      </c>
      <c r="E182" s="25">
        <v>0</v>
      </c>
      <c r="F182" s="21">
        <f>MMULT(D182,E182)</f>
        <v>0</v>
      </c>
    </row>
    <row r="183" spans="1:7" x14ac:dyDescent="0.25">
      <c r="A183" s="16" t="s">
        <v>9</v>
      </c>
      <c r="B183" s="35" t="s">
        <v>325</v>
      </c>
      <c r="C183" s="6"/>
      <c r="D183" s="21"/>
      <c r="E183" s="25"/>
      <c r="F183" s="28">
        <f>SUM(F182:F182)</f>
        <v>0</v>
      </c>
    </row>
    <row r="184" spans="1:7" s="2" customFormat="1" ht="15.75" x14ac:dyDescent="0.25">
      <c r="A184" s="14" t="s">
        <v>326</v>
      </c>
      <c r="B184" s="34" t="s">
        <v>327</v>
      </c>
      <c r="C184" s="8" t="s">
        <v>9</v>
      </c>
      <c r="D184" s="22" t="s">
        <v>9</v>
      </c>
      <c r="E184" s="26" t="s">
        <v>9</v>
      </c>
      <c r="F184" s="22" t="s">
        <v>9</v>
      </c>
      <c r="G184" s="30"/>
    </row>
    <row r="185" spans="1:7" ht="30" x14ac:dyDescent="0.25">
      <c r="A185" s="15" t="s">
        <v>328</v>
      </c>
      <c r="B185" s="32" t="s">
        <v>329</v>
      </c>
      <c r="C185" s="6" t="s">
        <v>43</v>
      </c>
      <c r="D185" s="21">
        <v>300</v>
      </c>
      <c r="E185" s="25">
        <v>0</v>
      </c>
      <c r="F185" s="21">
        <f>MMULT(D185,E185)</f>
        <v>0</v>
      </c>
    </row>
    <row r="186" spans="1:7" ht="30" x14ac:dyDescent="0.25">
      <c r="A186" s="15" t="s">
        <v>330</v>
      </c>
      <c r="B186" s="32" t="s">
        <v>331</v>
      </c>
      <c r="C186" s="6" t="s">
        <v>105</v>
      </c>
      <c r="D186" s="21">
        <v>110</v>
      </c>
      <c r="E186" s="25">
        <v>0</v>
      </c>
      <c r="F186" s="21">
        <f>MMULT(D186,E186)</f>
        <v>0</v>
      </c>
    </row>
    <row r="187" spans="1:7" x14ac:dyDescent="0.25">
      <c r="A187" s="16" t="s">
        <v>9</v>
      </c>
      <c r="B187" s="35" t="s">
        <v>332</v>
      </c>
      <c r="C187" s="6"/>
      <c r="D187" s="21"/>
      <c r="E187" s="25"/>
      <c r="F187" s="28">
        <f>SUM(F185:F186)</f>
        <v>0</v>
      </c>
    </row>
    <row r="188" spans="1:7" s="2" customFormat="1" ht="15.75" x14ac:dyDescent="0.25">
      <c r="A188" s="14" t="s">
        <v>333</v>
      </c>
      <c r="B188" s="34" t="s">
        <v>334</v>
      </c>
      <c r="C188" s="8" t="s">
        <v>9</v>
      </c>
      <c r="D188" s="22" t="s">
        <v>9</v>
      </c>
      <c r="E188" s="26" t="s">
        <v>9</v>
      </c>
      <c r="F188" s="22" t="s">
        <v>9</v>
      </c>
      <c r="G188" s="30"/>
    </row>
    <row r="189" spans="1:7" ht="30" x14ac:dyDescent="0.25">
      <c r="A189" s="15" t="s">
        <v>335</v>
      </c>
      <c r="B189" s="32" t="s">
        <v>336</v>
      </c>
      <c r="C189" s="6" t="s">
        <v>105</v>
      </c>
      <c r="D189" s="21">
        <v>40</v>
      </c>
      <c r="E189" s="25">
        <v>0</v>
      </c>
      <c r="F189" s="21">
        <f>MMULT(D189,E189)</f>
        <v>0</v>
      </c>
    </row>
    <row r="190" spans="1:7" x14ac:dyDescent="0.25">
      <c r="A190" s="15" t="s">
        <v>337</v>
      </c>
      <c r="B190" s="32" t="s">
        <v>338</v>
      </c>
      <c r="C190" s="6" t="s">
        <v>105</v>
      </c>
      <c r="D190" s="21">
        <v>20</v>
      </c>
      <c r="E190" s="25">
        <v>0</v>
      </c>
      <c r="F190" s="21">
        <f>MMULT(D190,E190)</f>
        <v>0</v>
      </c>
    </row>
    <row r="191" spans="1:7" ht="30" x14ac:dyDescent="0.25">
      <c r="A191" s="15" t="s">
        <v>339</v>
      </c>
      <c r="B191" s="32" t="s">
        <v>340</v>
      </c>
      <c r="C191" s="6" t="s">
        <v>105</v>
      </c>
      <c r="D191" s="21">
        <v>50</v>
      </c>
      <c r="E191" s="25">
        <v>0</v>
      </c>
      <c r="F191" s="21">
        <f>MMULT(D191,E191)</f>
        <v>0</v>
      </c>
    </row>
    <row r="192" spans="1:7" x14ac:dyDescent="0.25">
      <c r="A192" s="16" t="s">
        <v>9</v>
      </c>
      <c r="B192" s="35" t="s">
        <v>341</v>
      </c>
      <c r="C192" s="6"/>
      <c r="D192" s="21"/>
      <c r="E192" s="25"/>
      <c r="F192" s="28">
        <f>SUM(F189:F191)</f>
        <v>0</v>
      </c>
    </row>
    <row r="193" spans="1:7" x14ac:dyDescent="0.25">
      <c r="A193" s="16" t="s">
        <v>9</v>
      </c>
      <c r="B193" s="35" t="s">
        <v>342</v>
      </c>
      <c r="C193" s="6"/>
      <c r="D193" s="21"/>
      <c r="E193" s="25"/>
      <c r="F193" s="28">
        <f>SUM(F180,F183,F187,F192)</f>
        <v>0</v>
      </c>
    </row>
    <row r="194" spans="1:7" x14ac:dyDescent="0.25">
      <c r="A194" s="16" t="s">
        <v>9</v>
      </c>
      <c r="B194" s="35" t="s">
        <v>343</v>
      </c>
      <c r="C194" s="6"/>
      <c r="D194" s="21"/>
      <c r="E194" s="25"/>
      <c r="F194" s="28">
        <f>SUM(F13,F51,F68,F90,F96,F120,F125,F139,F148,F162,F168,F176,F193)</f>
        <v>0</v>
      </c>
    </row>
    <row r="195" spans="1:7" x14ac:dyDescent="0.25">
      <c r="A195" s="12"/>
      <c r="B195" s="32"/>
      <c r="C195" s="6"/>
      <c r="D195" s="21"/>
      <c r="E195" s="25"/>
      <c r="F195" s="21"/>
    </row>
    <row r="196" spans="1:7" s="2" customFormat="1" ht="15.75" x14ac:dyDescent="0.25">
      <c r="A196" s="14" t="s">
        <v>344</v>
      </c>
      <c r="B196" s="34" t="s">
        <v>345</v>
      </c>
      <c r="C196" s="8" t="s">
        <v>9</v>
      </c>
      <c r="D196" s="22" t="s">
        <v>9</v>
      </c>
      <c r="E196" s="26" t="s">
        <v>9</v>
      </c>
      <c r="F196" s="22" t="s">
        <v>9</v>
      </c>
      <c r="G196" s="30"/>
    </row>
    <row r="197" spans="1:7" s="2" customFormat="1" ht="15.75" x14ac:dyDescent="0.25">
      <c r="A197" s="14" t="s">
        <v>346</v>
      </c>
      <c r="B197" s="34" t="s">
        <v>94</v>
      </c>
      <c r="C197" s="8" t="s">
        <v>9</v>
      </c>
      <c r="D197" s="22" t="s">
        <v>9</v>
      </c>
      <c r="E197" s="26" t="s">
        <v>9</v>
      </c>
      <c r="F197" s="22" t="s">
        <v>9</v>
      </c>
      <c r="G197" s="30"/>
    </row>
    <row r="198" spans="1:7" s="2" customFormat="1" ht="15.75" x14ac:dyDescent="0.25">
      <c r="A198" s="14" t="s">
        <v>347</v>
      </c>
      <c r="B198" s="34" t="s">
        <v>108</v>
      </c>
      <c r="C198" s="8" t="s">
        <v>9</v>
      </c>
      <c r="D198" s="22" t="s">
        <v>9</v>
      </c>
      <c r="E198" s="26" t="s">
        <v>9</v>
      </c>
      <c r="F198" s="22" t="s">
        <v>9</v>
      </c>
      <c r="G198" s="30"/>
    </row>
    <row r="199" spans="1:7" ht="60" x14ac:dyDescent="0.25">
      <c r="A199" s="15" t="s">
        <v>348</v>
      </c>
      <c r="B199" s="32" t="s">
        <v>110</v>
      </c>
      <c r="C199" s="6" t="s">
        <v>43</v>
      </c>
      <c r="D199" s="21">
        <v>21</v>
      </c>
      <c r="E199" s="25">
        <v>0</v>
      </c>
      <c r="F199" s="21">
        <f>MMULT(D199,E199)</f>
        <v>0</v>
      </c>
    </row>
    <row r="200" spans="1:7" x14ac:dyDescent="0.25">
      <c r="A200" s="16" t="s">
        <v>9</v>
      </c>
      <c r="B200" s="35" t="s">
        <v>111</v>
      </c>
      <c r="C200" s="6"/>
      <c r="D200" s="21"/>
      <c r="E200" s="25"/>
      <c r="F200" s="28">
        <f>SUM(F199:F199)</f>
        <v>0</v>
      </c>
    </row>
    <row r="201" spans="1:7" x14ac:dyDescent="0.25">
      <c r="A201" s="16" t="s">
        <v>9</v>
      </c>
      <c r="B201" s="35" t="s">
        <v>123</v>
      </c>
      <c r="C201" s="6"/>
      <c r="D201" s="21"/>
      <c r="E201" s="25"/>
      <c r="F201" s="28">
        <f>SUM(F200)</f>
        <v>0</v>
      </c>
    </row>
    <row r="202" spans="1:7" s="2" customFormat="1" ht="15.75" x14ac:dyDescent="0.25">
      <c r="A202" s="14" t="s">
        <v>349</v>
      </c>
      <c r="B202" s="34" t="s">
        <v>125</v>
      </c>
      <c r="C202" s="8" t="s">
        <v>9</v>
      </c>
      <c r="D202" s="22" t="s">
        <v>9</v>
      </c>
      <c r="E202" s="26" t="s">
        <v>9</v>
      </c>
      <c r="F202" s="22" t="s">
        <v>9</v>
      </c>
      <c r="G202" s="30"/>
    </row>
    <row r="203" spans="1:7" s="2" customFormat="1" ht="15.75" x14ac:dyDescent="0.25">
      <c r="A203" s="14" t="s">
        <v>350</v>
      </c>
      <c r="B203" s="34" t="s">
        <v>127</v>
      </c>
      <c r="C203" s="8" t="s">
        <v>9</v>
      </c>
      <c r="D203" s="22" t="s">
        <v>9</v>
      </c>
      <c r="E203" s="26" t="s">
        <v>9</v>
      </c>
      <c r="F203" s="22" t="s">
        <v>9</v>
      </c>
      <c r="G203" s="30"/>
    </row>
    <row r="204" spans="1:7" ht="45" x14ac:dyDescent="0.25">
      <c r="A204" s="15" t="s">
        <v>351</v>
      </c>
      <c r="B204" s="32" t="s">
        <v>133</v>
      </c>
      <c r="C204" s="6" t="s">
        <v>3</v>
      </c>
      <c r="D204" s="21">
        <v>1</v>
      </c>
      <c r="E204" s="25">
        <v>0</v>
      </c>
      <c r="F204" s="21">
        <f>MMULT(D204,E204)</f>
        <v>0</v>
      </c>
    </row>
    <row r="205" spans="1:7" ht="45" x14ac:dyDescent="0.25">
      <c r="A205" s="15" t="s">
        <v>352</v>
      </c>
      <c r="B205" s="32" t="s">
        <v>353</v>
      </c>
      <c r="C205" s="6" t="s">
        <v>3</v>
      </c>
      <c r="D205" s="21">
        <v>2</v>
      </c>
      <c r="E205" s="25">
        <v>0</v>
      </c>
      <c r="F205" s="21">
        <f>MMULT(D205,E205)</f>
        <v>0</v>
      </c>
    </row>
    <row r="206" spans="1:7" ht="45" x14ac:dyDescent="0.25">
      <c r="A206" s="15" t="s">
        <v>354</v>
      </c>
      <c r="B206" s="32" t="s">
        <v>145</v>
      </c>
      <c r="C206" s="6" t="s">
        <v>3</v>
      </c>
      <c r="D206" s="21">
        <v>1</v>
      </c>
      <c r="E206" s="25">
        <v>0</v>
      </c>
      <c r="F206" s="21">
        <f>MMULT(D206,E206)</f>
        <v>0</v>
      </c>
    </row>
    <row r="207" spans="1:7" x14ac:dyDescent="0.25">
      <c r="A207" s="16" t="s">
        <v>9</v>
      </c>
      <c r="B207" s="35" t="s">
        <v>146</v>
      </c>
      <c r="C207" s="6"/>
      <c r="D207" s="21"/>
      <c r="E207" s="25"/>
      <c r="F207" s="28">
        <f>SUM(F204:F206)</f>
        <v>0</v>
      </c>
    </row>
    <row r="208" spans="1:7" s="2" customFormat="1" ht="15.75" x14ac:dyDescent="0.25">
      <c r="A208" s="14" t="s">
        <v>355</v>
      </c>
      <c r="B208" s="34" t="s">
        <v>148</v>
      </c>
      <c r="C208" s="8" t="s">
        <v>9</v>
      </c>
      <c r="D208" s="22" t="s">
        <v>9</v>
      </c>
      <c r="E208" s="26" t="s">
        <v>9</v>
      </c>
      <c r="F208" s="22" t="s">
        <v>9</v>
      </c>
      <c r="G208" s="30"/>
    </row>
    <row r="209" spans="1:7" x14ac:dyDescent="0.25">
      <c r="A209" s="15" t="s">
        <v>356</v>
      </c>
      <c r="B209" s="32" t="s">
        <v>150</v>
      </c>
      <c r="C209" s="6"/>
      <c r="D209" s="21"/>
      <c r="E209" s="25"/>
      <c r="F209" s="21"/>
    </row>
    <row r="210" spans="1:7" x14ac:dyDescent="0.25">
      <c r="A210" s="15" t="s">
        <v>357</v>
      </c>
      <c r="B210" s="32" t="s">
        <v>152</v>
      </c>
      <c r="C210" s="6"/>
      <c r="D210" s="21"/>
      <c r="E210" s="25"/>
      <c r="F210" s="21"/>
    </row>
    <row r="211" spans="1:7" ht="30" x14ac:dyDescent="0.25">
      <c r="A211" s="15" t="s">
        <v>358</v>
      </c>
      <c r="B211" s="32" t="s">
        <v>154</v>
      </c>
      <c r="C211" s="6"/>
      <c r="D211" s="21"/>
      <c r="E211" s="25"/>
      <c r="F211" s="21"/>
    </row>
    <row r="212" spans="1:7" x14ac:dyDescent="0.25">
      <c r="A212" s="15" t="s">
        <v>359</v>
      </c>
      <c r="B212" s="32" t="s">
        <v>156</v>
      </c>
      <c r="C212" s="6"/>
      <c r="D212" s="21"/>
      <c r="E212" s="25"/>
      <c r="F212" s="21"/>
    </row>
    <row r="213" spans="1:7" ht="30" x14ac:dyDescent="0.25">
      <c r="A213" s="15" t="s">
        <v>360</v>
      </c>
      <c r="B213" s="32" t="s">
        <v>158</v>
      </c>
      <c r="C213" s="6"/>
      <c r="D213" s="21"/>
      <c r="E213" s="25"/>
      <c r="F213" s="21"/>
    </row>
    <row r="214" spans="1:7" ht="60" x14ac:dyDescent="0.25">
      <c r="A214" s="15" t="s">
        <v>361</v>
      </c>
      <c r="B214" s="32" t="s">
        <v>160</v>
      </c>
      <c r="C214" s="6" t="s">
        <v>3</v>
      </c>
      <c r="D214" s="21">
        <v>7</v>
      </c>
      <c r="E214" s="25">
        <v>0</v>
      </c>
      <c r="F214" s="21">
        <f>MMULT(D214,E214)</f>
        <v>0</v>
      </c>
    </row>
    <row r="215" spans="1:7" ht="45" x14ac:dyDescent="0.25">
      <c r="A215" s="15" t="s">
        <v>362</v>
      </c>
      <c r="B215" s="32" t="s">
        <v>162</v>
      </c>
      <c r="C215" s="6" t="s">
        <v>121</v>
      </c>
      <c r="D215" s="21">
        <v>3</v>
      </c>
      <c r="E215" s="25">
        <v>0</v>
      </c>
      <c r="F215" s="21">
        <f>MMULT(D215,E215)</f>
        <v>0</v>
      </c>
    </row>
    <row r="216" spans="1:7" x14ac:dyDescent="0.25">
      <c r="A216" s="16" t="s">
        <v>9</v>
      </c>
      <c r="B216" s="35" t="s">
        <v>163</v>
      </c>
      <c r="C216" s="6"/>
      <c r="D216" s="21"/>
      <c r="E216" s="25"/>
      <c r="F216" s="28">
        <f>SUM(F209:F215)</f>
        <v>0</v>
      </c>
    </row>
    <row r="217" spans="1:7" s="2" customFormat="1" ht="15.75" x14ac:dyDescent="0.25">
      <c r="A217" s="14" t="s">
        <v>363</v>
      </c>
      <c r="B217" s="34" t="s">
        <v>364</v>
      </c>
      <c r="C217" s="8" t="s">
        <v>9</v>
      </c>
      <c r="D217" s="22" t="s">
        <v>9</v>
      </c>
      <c r="E217" s="26" t="s">
        <v>9</v>
      </c>
      <c r="F217" s="22" t="s">
        <v>9</v>
      </c>
      <c r="G217" s="30"/>
    </row>
    <row r="218" spans="1:7" x14ac:dyDescent="0.25">
      <c r="A218" s="16" t="s">
        <v>9</v>
      </c>
      <c r="B218" s="35" t="s">
        <v>365</v>
      </c>
      <c r="C218" s="6"/>
      <c r="D218" s="21"/>
      <c r="E218" s="25"/>
      <c r="F218" s="28">
        <v>0</v>
      </c>
    </row>
    <row r="219" spans="1:7" x14ac:dyDescent="0.25">
      <c r="A219" s="16" t="s">
        <v>9</v>
      </c>
      <c r="B219" s="35" t="s">
        <v>164</v>
      </c>
      <c r="C219" s="6"/>
      <c r="D219" s="21"/>
      <c r="E219" s="25"/>
      <c r="F219" s="28">
        <f>SUM(F207,F216,F218)</f>
        <v>0</v>
      </c>
    </row>
    <row r="220" spans="1:7" s="2" customFormat="1" ht="15.75" x14ac:dyDescent="0.25">
      <c r="A220" s="14" t="s">
        <v>366</v>
      </c>
      <c r="B220" s="34" t="s">
        <v>174</v>
      </c>
      <c r="C220" s="8" t="s">
        <v>9</v>
      </c>
      <c r="D220" s="22" t="s">
        <v>9</v>
      </c>
      <c r="E220" s="26" t="s">
        <v>9</v>
      </c>
      <c r="F220" s="22" t="s">
        <v>9</v>
      </c>
      <c r="G220" s="30"/>
    </row>
    <row r="221" spans="1:7" s="2" customFormat="1" ht="15.75" x14ac:dyDescent="0.25">
      <c r="A221" s="14" t="s">
        <v>367</v>
      </c>
      <c r="B221" s="34" t="s">
        <v>176</v>
      </c>
      <c r="C221" s="8" t="s">
        <v>9</v>
      </c>
      <c r="D221" s="22" t="s">
        <v>9</v>
      </c>
      <c r="E221" s="26" t="s">
        <v>9</v>
      </c>
      <c r="F221" s="22" t="s">
        <v>9</v>
      </c>
      <c r="G221" s="30"/>
    </row>
    <row r="222" spans="1:7" ht="45" x14ac:dyDescent="0.25">
      <c r="A222" s="15" t="s">
        <v>368</v>
      </c>
      <c r="B222" s="32" t="s">
        <v>178</v>
      </c>
      <c r="C222" s="6" t="s">
        <v>43</v>
      </c>
      <c r="D222" s="21">
        <v>95</v>
      </c>
      <c r="E222" s="25">
        <v>0</v>
      </c>
      <c r="F222" s="21">
        <f>MMULT(D222,E222)</f>
        <v>0</v>
      </c>
    </row>
    <row r="223" spans="1:7" ht="45" x14ac:dyDescent="0.25">
      <c r="A223" s="15" t="s">
        <v>369</v>
      </c>
      <c r="B223" s="32" t="s">
        <v>370</v>
      </c>
      <c r="C223" s="6" t="s">
        <v>43</v>
      </c>
      <c r="D223" s="21">
        <v>332</v>
      </c>
      <c r="E223" s="25">
        <v>0</v>
      </c>
      <c r="F223" s="21">
        <f>MMULT(D223,E223)</f>
        <v>0</v>
      </c>
    </row>
    <row r="224" spans="1:7" ht="45" x14ac:dyDescent="0.25">
      <c r="A224" s="15" t="s">
        <v>371</v>
      </c>
      <c r="B224" s="32" t="s">
        <v>372</v>
      </c>
      <c r="C224" s="6" t="s">
        <v>43</v>
      </c>
      <c r="D224" s="21">
        <v>21</v>
      </c>
      <c r="E224" s="25">
        <v>0</v>
      </c>
      <c r="F224" s="21">
        <f>MMULT(D224,E224)</f>
        <v>0</v>
      </c>
    </row>
    <row r="225" spans="1:7" x14ac:dyDescent="0.25">
      <c r="A225" s="15" t="s">
        <v>373</v>
      </c>
      <c r="B225" s="32" t="s">
        <v>184</v>
      </c>
      <c r="C225" s="6" t="s">
        <v>105</v>
      </c>
      <c r="D225" s="21">
        <v>234.52</v>
      </c>
      <c r="E225" s="25">
        <v>0</v>
      </c>
      <c r="F225" s="21">
        <f>MMULT(D225,E225)</f>
        <v>0</v>
      </c>
    </row>
    <row r="226" spans="1:7" x14ac:dyDescent="0.25">
      <c r="A226" s="16" t="s">
        <v>9</v>
      </c>
      <c r="B226" s="35" t="s">
        <v>185</v>
      </c>
      <c r="C226" s="6"/>
      <c r="D226" s="21"/>
      <c r="E226" s="25"/>
      <c r="F226" s="28">
        <f>SUM(F222:F225)</f>
        <v>0</v>
      </c>
    </row>
    <row r="227" spans="1:7" s="2" customFormat="1" ht="15.75" x14ac:dyDescent="0.25">
      <c r="A227" s="14" t="s">
        <v>374</v>
      </c>
      <c r="B227" s="34" t="s">
        <v>187</v>
      </c>
      <c r="C227" s="8" t="s">
        <v>9</v>
      </c>
      <c r="D227" s="22" t="s">
        <v>9</v>
      </c>
      <c r="E227" s="26" t="s">
        <v>9</v>
      </c>
      <c r="F227" s="22" t="s">
        <v>9</v>
      </c>
      <c r="G227" s="30"/>
    </row>
    <row r="228" spans="1:7" ht="135" x14ac:dyDescent="0.25">
      <c r="A228" s="15" t="s">
        <v>375</v>
      </c>
      <c r="B228" s="32" t="s">
        <v>189</v>
      </c>
      <c r="C228" s="6"/>
      <c r="D228" s="21"/>
      <c r="E228" s="25"/>
      <c r="F228" s="21"/>
    </row>
    <row r="229" spans="1:7" ht="60" x14ac:dyDescent="0.25">
      <c r="A229" s="15" t="s">
        <v>376</v>
      </c>
      <c r="B229" s="32" t="s">
        <v>191</v>
      </c>
      <c r="C229" s="6" t="s">
        <v>43</v>
      </c>
      <c r="D229" s="21">
        <v>88.4</v>
      </c>
      <c r="E229" s="25">
        <v>0</v>
      </c>
      <c r="F229" s="21">
        <f>MMULT(D229,E229)</f>
        <v>0</v>
      </c>
    </row>
    <row r="230" spans="1:7" ht="45" x14ac:dyDescent="0.25">
      <c r="A230" s="15" t="s">
        <v>377</v>
      </c>
      <c r="B230" s="32" t="s">
        <v>193</v>
      </c>
      <c r="C230" s="6" t="s">
        <v>43</v>
      </c>
      <c r="D230" s="21">
        <v>56</v>
      </c>
      <c r="E230" s="25">
        <v>0</v>
      </c>
      <c r="F230" s="21">
        <f>MMULT(D230,E230)</f>
        <v>0</v>
      </c>
    </row>
    <row r="231" spans="1:7" x14ac:dyDescent="0.25">
      <c r="A231" s="16" t="s">
        <v>9</v>
      </c>
      <c r="B231" s="35" t="s">
        <v>194</v>
      </c>
      <c r="C231" s="6"/>
      <c r="D231" s="21"/>
      <c r="E231" s="25"/>
      <c r="F231" s="28">
        <f>SUM(F228:F230)</f>
        <v>0</v>
      </c>
    </row>
    <row r="232" spans="1:7" s="2" customFormat="1" ht="15.75" x14ac:dyDescent="0.25">
      <c r="A232" s="14" t="s">
        <v>378</v>
      </c>
      <c r="B232" s="34" t="s">
        <v>196</v>
      </c>
      <c r="C232" s="8" t="s">
        <v>9</v>
      </c>
      <c r="D232" s="22" t="s">
        <v>9</v>
      </c>
      <c r="E232" s="26" t="s">
        <v>9</v>
      </c>
      <c r="F232" s="22" t="s">
        <v>9</v>
      </c>
      <c r="G232" s="30"/>
    </row>
    <row r="233" spans="1:7" ht="30" x14ac:dyDescent="0.25">
      <c r="A233" s="15" t="s">
        <v>379</v>
      </c>
      <c r="B233" s="32" t="s">
        <v>198</v>
      </c>
      <c r="C233" s="6" t="s">
        <v>3</v>
      </c>
      <c r="D233" s="21">
        <v>1</v>
      </c>
      <c r="E233" s="25">
        <v>0</v>
      </c>
      <c r="F233" s="21">
        <f>MMULT(D233,E233)</f>
        <v>0</v>
      </c>
    </row>
    <row r="234" spans="1:7" ht="30" x14ac:dyDescent="0.25">
      <c r="A234" s="15" t="s">
        <v>380</v>
      </c>
      <c r="B234" s="32" t="s">
        <v>200</v>
      </c>
      <c r="C234" s="6" t="s">
        <v>3</v>
      </c>
      <c r="D234" s="21">
        <v>1</v>
      </c>
      <c r="E234" s="25">
        <v>0</v>
      </c>
      <c r="F234" s="21">
        <f>MMULT(D234,E234)</f>
        <v>0</v>
      </c>
    </row>
    <row r="235" spans="1:7" ht="30" x14ac:dyDescent="0.25">
      <c r="A235" s="15" t="s">
        <v>381</v>
      </c>
      <c r="B235" s="32" t="s">
        <v>202</v>
      </c>
      <c r="C235" s="6" t="s">
        <v>3</v>
      </c>
      <c r="D235" s="21">
        <v>1</v>
      </c>
      <c r="E235" s="25">
        <v>0</v>
      </c>
      <c r="F235" s="21">
        <f>MMULT(D235,E235)</f>
        <v>0</v>
      </c>
    </row>
    <row r="236" spans="1:7" ht="30" x14ac:dyDescent="0.25">
      <c r="A236" s="15" t="s">
        <v>382</v>
      </c>
      <c r="B236" s="32" t="s">
        <v>204</v>
      </c>
      <c r="C236" s="6" t="s">
        <v>105</v>
      </c>
      <c r="D236" s="21">
        <v>2.4</v>
      </c>
      <c r="E236" s="25">
        <v>0</v>
      </c>
      <c r="F236" s="21">
        <f>MMULT(D236,E236)</f>
        <v>0</v>
      </c>
    </row>
    <row r="237" spans="1:7" x14ac:dyDescent="0.25">
      <c r="A237" s="16" t="s">
        <v>9</v>
      </c>
      <c r="B237" s="35" t="s">
        <v>207</v>
      </c>
      <c r="C237" s="6"/>
      <c r="D237" s="21"/>
      <c r="E237" s="25"/>
      <c r="F237" s="28">
        <f>SUM(F233:F236)</f>
        <v>0</v>
      </c>
    </row>
    <row r="238" spans="1:7" s="2" customFormat="1" ht="15.75" x14ac:dyDescent="0.25">
      <c r="A238" s="14" t="s">
        <v>383</v>
      </c>
      <c r="B238" s="34" t="s">
        <v>209</v>
      </c>
      <c r="C238" s="8" t="s">
        <v>9</v>
      </c>
      <c r="D238" s="22" t="s">
        <v>9</v>
      </c>
      <c r="E238" s="26" t="s">
        <v>9</v>
      </c>
      <c r="F238" s="22" t="s">
        <v>9</v>
      </c>
      <c r="G238" s="30"/>
    </row>
    <row r="239" spans="1:7" ht="45" x14ac:dyDescent="0.25">
      <c r="A239" s="15" t="s">
        <v>384</v>
      </c>
      <c r="B239" s="32" t="s">
        <v>385</v>
      </c>
      <c r="C239" s="6" t="s">
        <v>3</v>
      </c>
      <c r="D239" s="21">
        <v>2</v>
      </c>
      <c r="E239" s="25">
        <v>0</v>
      </c>
      <c r="F239" s="21">
        <f>MMULT(D239,E239)</f>
        <v>0</v>
      </c>
    </row>
    <row r="240" spans="1:7" x14ac:dyDescent="0.25">
      <c r="A240" s="16" t="s">
        <v>9</v>
      </c>
      <c r="B240" s="35" t="s">
        <v>214</v>
      </c>
      <c r="C240" s="6"/>
      <c r="D240" s="21"/>
      <c r="E240" s="25"/>
      <c r="F240" s="28">
        <f>SUM(F239:F239)</f>
        <v>0</v>
      </c>
    </row>
    <row r="241" spans="1:7" x14ac:dyDescent="0.25">
      <c r="A241" s="16" t="s">
        <v>9</v>
      </c>
      <c r="B241" s="35" t="s">
        <v>215</v>
      </c>
      <c r="C241" s="6"/>
      <c r="D241" s="21"/>
      <c r="E241" s="25"/>
      <c r="F241" s="28">
        <f>SUM(F226,F231,F237,F240)</f>
        <v>0</v>
      </c>
    </row>
    <row r="242" spans="1:7" s="2" customFormat="1" ht="15.75" x14ac:dyDescent="0.25">
      <c r="A242" s="14" t="s">
        <v>386</v>
      </c>
      <c r="B242" s="34" t="s">
        <v>217</v>
      </c>
      <c r="C242" s="8" t="s">
        <v>9</v>
      </c>
      <c r="D242" s="22" t="s">
        <v>9</v>
      </c>
      <c r="E242" s="26" t="s">
        <v>9</v>
      </c>
      <c r="F242" s="22" t="s">
        <v>9</v>
      </c>
      <c r="G242" s="30"/>
    </row>
    <row r="243" spans="1:7" s="2" customFormat="1" ht="15.75" x14ac:dyDescent="0.25">
      <c r="A243" s="14" t="s">
        <v>387</v>
      </c>
      <c r="B243" s="34" t="s">
        <v>219</v>
      </c>
      <c r="C243" s="8" t="s">
        <v>9</v>
      </c>
      <c r="D243" s="22" t="s">
        <v>9</v>
      </c>
      <c r="E243" s="26" t="s">
        <v>9</v>
      </c>
      <c r="F243" s="22" t="s">
        <v>9</v>
      </c>
      <c r="G243" s="30"/>
    </row>
    <row r="244" spans="1:7" ht="45" x14ac:dyDescent="0.25">
      <c r="A244" s="15" t="s">
        <v>388</v>
      </c>
      <c r="B244" s="32" t="s">
        <v>221</v>
      </c>
      <c r="C244" s="6" t="s">
        <v>43</v>
      </c>
      <c r="D244" s="21">
        <v>752</v>
      </c>
      <c r="E244" s="25">
        <v>0</v>
      </c>
      <c r="F244" s="21">
        <f>MMULT(D244,E244)</f>
        <v>0</v>
      </c>
    </row>
    <row r="245" spans="1:7" x14ac:dyDescent="0.25">
      <c r="A245" s="16" t="s">
        <v>9</v>
      </c>
      <c r="B245" s="35" t="s">
        <v>222</v>
      </c>
      <c r="C245" s="6"/>
      <c r="D245" s="21"/>
      <c r="E245" s="25"/>
      <c r="F245" s="28">
        <f>SUM(F244:F244)</f>
        <v>0</v>
      </c>
    </row>
    <row r="246" spans="1:7" x14ac:dyDescent="0.25">
      <c r="A246" s="16" t="s">
        <v>9</v>
      </c>
      <c r="B246" s="35" t="s">
        <v>223</v>
      </c>
      <c r="C246" s="6"/>
      <c r="D246" s="21"/>
      <c r="E246" s="25"/>
      <c r="F246" s="28">
        <f>SUM(F245)</f>
        <v>0</v>
      </c>
    </row>
    <row r="247" spans="1:7" s="2" customFormat="1" ht="15.75" x14ac:dyDescent="0.25">
      <c r="A247" s="14" t="s">
        <v>389</v>
      </c>
      <c r="B247" s="34" t="s">
        <v>225</v>
      </c>
      <c r="C247" s="8" t="s">
        <v>9</v>
      </c>
      <c r="D247" s="22" t="s">
        <v>9</v>
      </c>
      <c r="E247" s="26" t="s">
        <v>9</v>
      </c>
      <c r="F247" s="22" t="s">
        <v>9</v>
      </c>
      <c r="G247" s="30"/>
    </row>
    <row r="248" spans="1:7" ht="30" x14ac:dyDescent="0.25">
      <c r="A248" s="15" t="s">
        <v>390</v>
      </c>
      <c r="B248" s="32" t="s">
        <v>227</v>
      </c>
      <c r="C248" s="6"/>
      <c r="D248" s="21"/>
      <c r="E248" s="25"/>
      <c r="F248" s="21"/>
    </row>
    <row r="249" spans="1:7" ht="30" x14ac:dyDescent="0.25">
      <c r="A249" s="15" t="s">
        <v>391</v>
      </c>
      <c r="B249" s="32" t="s">
        <v>229</v>
      </c>
      <c r="C249" s="6"/>
      <c r="D249" s="21"/>
      <c r="E249" s="25"/>
      <c r="F249" s="21"/>
    </row>
    <row r="250" spans="1:7" x14ac:dyDescent="0.25">
      <c r="A250" s="15" t="s">
        <v>392</v>
      </c>
      <c r="B250" s="32" t="s">
        <v>231</v>
      </c>
      <c r="C250" s="6"/>
      <c r="D250" s="21"/>
      <c r="E250" s="25"/>
      <c r="F250" s="21"/>
    </row>
    <row r="251" spans="1:7" ht="45" x14ac:dyDescent="0.25">
      <c r="A251" s="15" t="s">
        <v>393</v>
      </c>
      <c r="B251" s="32" t="s">
        <v>233</v>
      </c>
      <c r="C251" s="6"/>
      <c r="D251" s="21"/>
      <c r="E251" s="25"/>
      <c r="F251" s="21"/>
    </row>
    <row r="252" spans="1:7" s="2" customFormat="1" ht="15.75" x14ac:dyDescent="0.25">
      <c r="A252" s="14" t="s">
        <v>394</v>
      </c>
      <c r="B252" s="34" t="s">
        <v>235</v>
      </c>
      <c r="C252" s="8" t="s">
        <v>9</v>
      </c>
      <c r="D252" s="22" t="s">
        <v>9</v>
      </c>
      <c r="E252" s="26" t="s">
        <v>9</v>
      </c>
      <c r="F252" s="22" t="s">
        <v>9</v>
      </c>
      <c r="G252" s="30"/>
    </row>
    <row r="253" spans="1:7" ht="45" x14ac:dyDescent="0.25">
      <c r="A253" s="15" t="s">
        <v>395</v>
      </c>
      <c r="B253" s="32" t="s">
        <v>237</v>
      </c>
      <c r="C253" s="6" t="s">
        <v>3</v>
      </c>
      <c r="D253" s="21">
        <v>1</v>
      </c>
      <c r="E253" s="25">
        <v>0</v>
      </c>
      <c r="F253" s="21">
        <f>MMULT(D253,E253)</f>
        <v>0</v>
      </c>
    </row>
    <row r="254" spans="1:7" ht="45" x14ac:dyDescent="0.25">
      <c r="A254" s="15" t="s">
        <v>396</v>
      </c>
      <c r="B254" s="32" t="s">
        <v>239</v>
      </c>
      <c r="C254" s="6" t="s">
        <v>3</v>
      </c>
      <c r="D254" s="21">
        <v>1</v>
      </c>
      <c r="E254" s="25">
        <v>0</v>
      </c>
      <c r="F254" s="21">
        <f>MMULT(D254,E254)</f>
        <v>0</v>
      </c>
    </row>
    <row r="255" spans="1:7" ht="30" x14ac:dyDescent="0.25">
      <c r="A255" s="15" t="s">
        <v>397</v>
      </c>
      <c r="B255" s="32" t="s">
        <v>241</v>
      </c>
      <c r="C255" s="6" t="s">
        <v>3</v>
      </c>
      <c r="D255" s="21">
        <v>15</v>
      </c>
      <c r="E255" s="25">
        <v>0</v>
      </c>
      <c r="F255" s="21">
        <f>MMULT(D255,E255)</f>
        <v>0</v>
      </c>
    </row>
    <row r="256" spans="1:7" ht="30" x14ac:dyDescent="0.25">
      <c r="A256" s="15" t="s">
        <v>398</v>
      </c>
      <c r="B256" s="32" t="s">
        <v>243</v>
      </c>
      <c r="C256" s="6" t="s">
        <v>3</v>
      </c>
      <c r="D256" s="21">
        <v>4</v>
      </c>
      <c r="E256" s="25">
        <v>0</v>
      </c>
      <c r="F256" s="21">
        <f>MMULT(D256,E256)</f>
        <v>0</v>
      </c>
    </row>
    <row r="257" spans="1:7" ht="30" x14ac:dyDescent="0.25">
      <c r="A257" s="15" t="s">
        <v>399</v>
      </c>
      <c r="B257" s="32" t="s">
        <v>245</v>
      </c>
      <c r="C257" s="6" t="s">
        <v>3</v>
      </c>
      <c r="D257" s="21">
        <v>5</v>
      </c>
      <c r="E257" s="25">
        <v>0</v>
      </c>
      <c r="F257" s="21">
        <f>MMULT(D257,E257)</f>
        <v>0</v>
      </c>
    </row>
    <row r="258" spans="1:7" x14ac:dyDescent="0.25">
      <c r="A258" s="16" t="s">
        <v>9</v>
      </c>
      <c r="B258" s="35" t="s">
        <v>248</v>
      </c>
      <c r="C258" s="6"/>
      <c r="D258" s="21"/>
      <c r="E258" s="25"/>
      <c r="F258" s="28">
        <f>SUM(F253:F257)</f>
        <v>0</v>
      </c>
    </row>
    <row r="259" spans="1:7" x14ac:dyDescent="0.25">
      <c r="A259" s="16" t="s">
        <v>9</v>
      </c>
      <c r="B259" s="35" t="s">
        <v>249</v>
      </c>
      <c r="C259" s="6"/>
      <c r="D259" s="21"/>
      <c r="E259" s="25"/>
      <c r="F259" s="28">
        <f>SUM(F258,SUM(F248:F251))</f>
        <v>0</v>
      </c>
    </row>
    <row r="260" spans="1:7" s="2" customFormat="1" ht="15.75" x14ac:dyDescent="0.25">
      <c r="A260" s="14" t="s">
        <v>400</v>
      </c>
      <c r="B260" s="34" t="s">
        <v>401</v>
      </c>
      <c r="C260" s="8" t="s">
        <v>9</v>
      </c>
      <c r="D260" s="22" t="s">
        <v>9</v>
      </c>
      <c r="E260" s="26" t="s">
        <v>9</v>
      </c>
      <c r="F260" s="22" t="s">
        <v>9</v>
      </c>
      <c r="G260" s="30"/>
    </row>
    <row r="261" spans="1:7" ht="390" x14ac:dyDescent="0.25">
      <c r="A261" s="15" t="s">
        <v>402</v>
      </c>
      <c r="B261" s="32" t="s">
        <v>403</v>
      </c>
      <c r="C261" s="6"/>
      <c r="D261" s="21"/>
      <c r="E261" s="25"/>
      <c r="F261" s="21"/>
    </row>
    <row r="262" spans="1:7" s="2" customFormat="1" ht="15.75" x14ac:dyDescent="0.25">
      <c r="A262" s="14" t="s">
        <v>404</v>
      </c>
      <c r="B262" s="34" t="s">
        <v>405</v>
      </c>
      <c r="C262" s="8" t="s">
        <v>9</v>
      </c>
      <c r="D262" s="22" t="s">
        <v>9</v>
      </c>
      <c r="E262" s="26" t="s">
        <v>9</v>
      </c>
      <c r="F262" s="22" t="s">
        <v>9</v>
      </c>
      <c r="G262" s="30"/>
    </row>
    <row r="263" spans="1:7" ht="30" x14ac:dyDescent="0.25">
      <c r="A263" s="15" t="s">
        <v>406</v>
      </c>
      <c r="B263" s="32" t="s">
        <v>407</v>
      </c>
      <c r="C263" s="6" t="s">
        <v>43</v>
      </c>
      <c r="D263" s="21">
        <v>500</v>
      </c>
      <c r="E263" s="25">
        <v>0</v>
      </c>
      <c r="F263" s="21">
        <f>MMULT(D263,E263)</f>
        <v>0</v>
      </c>
    </row>
    <row r="264" spans="1:7" x14ac:dyDescent="0.25">
      <c r="A264" s="16" t="s">
        <v>9</v>
      </c>
      <c r="B264" s="35" t="s">
        <v>408</v>
      </c>
      <c r="C264" s="6"/>
      <c r="D264" s="21"/>
      <c r="E264" s="25"/>
      <c r="F264" s="28">
        <f>SUM(F263:F263)</f>
        <v>0</v>
      </c>
    </row>
    <row r="265" spans="1:7" x14ac:dyDescent="0.25">
      <c r="A265" s="16" t="s">
        <v>9</v>
      </c>
      <c r="B265" s="35" t="s">
        <v>409</v>
      </c>
      <c r="C265" s="6"/>
      <c r="D265" s="21"/>
      <c r="E265" s="25"/>
      <c r="F265" s="28">
        <f>SUM(F264,SUM(F261:F261))</f>
        <v>0</v>
      </c>
    </row>
    <row r="266" spans="1:7" s="2" customFormat="1" ht="15.75" x14ac:dyDescent="0.25">
      <c r="A266" s="14" t="s">
        <v>410</v>
      </c>
      <c r="B266" s="34" t="s">
        <v>267</v>
      </c>
      <c r="C266" s="8" t="s">
        <v>9</v>
      </c>
      <c r="D266" s="22" t="s">
        <v>9</v>
      </c>
      <c r="E266" s="26" t="s">
        <v>9</v>
      </c>
      <c r="F266" s="22" t="s">
        <v>9</v>
      </c>
      <c r="G266" s="30"/>
    </row>
    <row r="267" spans="1:7" s="2" customFormat="1" ht="15.75" x14ac:dyDescent="0.25">
      <c r="A267" s="14" t="s">
        <v>411</v>
      </c>
      <c r="B267" s="34" t="s">
        <v>269</v>
      </c>
      <c r="C267" s="8" t="s">
        <v>9</v>
      </c>
      <c r="D267" s="22" t="s">
        <v>9</v>
      </c>
      <c r="E267" s="26" t="s">
        <v>9</v>
      </c>
      <c r="F267" s="22" t="s">
        <v>9</v>
      </c>
      <c r="G267" s="30"/>
    </row>
    <row r="268" spans="1:7" x14ac:dyDescent="0.25">
      <c r="A268" s="15" t="s">
        <v>412</v>
      </c>
      <c r="B268" s="32" t="s">
        <v>271</v>
      </c>
      <c r="C268" s="6"/>
      <c r="D268" s="21"/>
      <c r="E268" s="25"/>
      <c r="F268" s="21"/>
    </row>
    <row r="269" spans="1:7" ht="75" x14ac:dyDescent="0.25">
      <c r="A269" s="15" t="s">
        <v>413</v>
      </c>
      <c r="B269" s="32" t="s">
        <v>273</v>
      </c>
      <c r="C269" s="6" t="s">
        <v>43</v>
      </c>
      <c r="D269" s="21">
        <v>304</v>
      </c>
      <c r="E269" s="25">
        <v>0</v>
      </c>
      <c r="F269" s="21">
        <f>MMULT(D269,E269)</f>
        <v>0</v>
      </c>
    </row>
    <row r="270" spans="1:7" ht="60" x14ac:dyDescent="0.25">
      <c r="A270" s="15" t="s">
        <v>414</v>
      </c>
      <c r="B270" s="32" t="s">
        <v>275</v>
      </c>
      <c r="C270" s="6" t="s">
        <v>43</v>
      </c>
      <c r="D270" s="21">
        <v>318.24</v>
      </c>
      <c r="E270" s="25">
        <v>0</v>
      </c>
      <c r="F270" s="21">
        <f>MMULT(D270,E270)</f>
        <v>0</v>
      </c>
    </row>
    <row r="271" spans="1:7" ht="30" x14ac:dyDescent="0.25">
      <c r="A271" s="15" t="s">
        <v>415</v>
      </c>
      <c r="B271" s="32" t="s">
        <v>277</v>
      </c>
      <c r="C271" s="6" t="s">
        <v>43</v>
      </c>
      <c r="D271" s="21">
        <v>622.64</v>
      </c>
      <c r="E271" s="25">
        <v>0</v>
      </c>
      <c r="F271" s="21">
        <f>MMULT(D271,E271)</f>
        <v>0</v>
      </c>
    </row>
    <row r="272" spans="1:7" x14ac:dyDescent="0.25">
      <c r="A272" s="16" t="s">
        <v>9</v>
      </c>
      <c r="B272" s="35" t="s">
        <v>278</v>
      </c>
      <c r="C272" s="6"/>
      <c r="D272" s="21"/>
      <c r="E272" s="25"/>
      <c r="F272" s="28">
        <f>SUM(F268:F271)</f>
        <v>0</v>
      </c>
    </row>
    <row r="273" spans="1:7" s="2" customFormat="1" ht="15.75" x14ac:dyDescent="0.25">
      <c r="A273" s="14" t="s">
        <v>416</v>
      </c>
      <c r="B273" s="34" t="s">
        <v>280</v>
      </c>
      <c r="C273" s="8" t="s">
        <v>9</v>
      </c>
      <c r="D273" s="22" t="s">
        <v>9</v>
      </c>
      <c r="E273" s="26" t="s">
        <v>9</v>
      </c>
      <c r="F273" s="22" t="s">
        <v>9</v>
      </c>
      <c r="G273" s="30"/>
    </row>
    <row r="274" spans="1:7" ht="90" x14ac:dyDescent="0.25">
      <c r="A274" s="15" t="s">
        <v>417</v>
      </c>
      <c r="B274" s="32" t="s">
        <v>282</v>
      </c>
      <c r="C274" s="6" t="s">
        <v>43</v>
      </c>
      <c r="D274" s="21">
        <v>445</v>
      </c>
      <c r="E274" s="25">
        <v>0</v>
      </c>
      <c r="F274" s="21">
        <f>MMULT(D274,E274)</f>
        <v>0</v>
      </c>
    </row>
    <row r="275" spans="1:7" ht="75" x14ac:dyDescent="0.25">
      <c r="A275" s="15" t="s">
        <v>418</v>
      </c>
      <c r="B275" s="32" t="s">
        <v>286</v>
      </c>
      <c r="C275" s="6" t="s">
        <v>43</v>
      </c>
      <c r="D275" s="21">
        <v>21</v>
      </c>
      <c r="E275" s="25">
        <v>0</v>
      </c>
      <c r="F275" s="21">
        <f>MMULT(D275,E275)</f>
        <v>0</v>
      </c>
    </row>
    <row r="276" spans="1:7" x14ac:dyDescent="0.25">
      <c r="A276" s="15" t="s">
        <v>419</v>
      </c>
      <c r="B276" s="32" t="s">
        <v>288</v>
      </c>
      <c r="C276" s="6" t="s">
        <v>105</v>
      </c>
      <c r="D276" s="21">
        <v>30</v>
      </c>
      <c r="E276" s="25">
        <v>0</v>
      </c>
      <c r="F276" s="21">
        <f>MMULT(D276,E276)</f>
        <v>0</v>
      </c>
    </row>
    <row r="277" spans="1:7" x14ac:dyDescent="0.25">
      <c r="A277" s="16" t="s">
        <v>9</v>
      </c>
      <c r="B277" s="35" t="s">
        <v>289</v>
      </c>
      <c r="C277" s="6"/>
      <c r="D277" s="21"/>
      <c r="E277" s="25"/>
      <c r="F277" s="28">
        <f>SUM(F274:F276)</f>
        <v>0</v>
      </c>
    </row>
    <row r="278" spans="1:7" s="2" customFormat="1" ht="15.75" x14ac:dyDescent="0.25">
      <c r="A278" s="14" t="s">
        <v>420</v>
      </c>
      <c r="B278" s="34" t="s">
        <v>421</v>
      </c>
      <c r="C278" s="8" t="s">
        <v>9</v>
      </c>
      <c r="D278" s="22" t="s">
        <v>9</v>
      </c>
      <c r="E278" s="26" t="s">
        <v>9</v>
      </c>
      <c r="F278" s="22" t="s">
        <v>9</v>
      </c>
      <c r="G278" s="30"/>
    </row>
    <row r="279" spans="1:7" ht="90" x14ac:dyDescent="0.25">
      <c r="A279" s="15" t="s">
        <v>422</v>
      </c>
      <c r="B279" s="32" t="s">
        <v>423</v>
      </c>
      <c r="C279" s="6" t="s">
        <v>121</v>
      </c>
      <c r="D279" s="21">
        <v>1</v>
      </c>
      <c r="E279" s="25">
        <v>0</v>
      </c>
      <c r="F279" s="21">
        <f>MMULT(D279,E279)</f>
        <v>0</v>
      </c>
    </row>
    <row r="280" spans="1:7" x14ac:dyDescent="0.25">
      <c r="A280" s="16" t="s">
        <v>9</v>
      </c>
      <c r="B280" s="35" t="s">
        <v>424</v>
      </c>
      <c r="C280" s="6"/>
      <c r="D280" s="21"/>
      <c r="E280" s="25"/>
      <c r="F280" s="28">
        <f>SUM(F279:F279)</f>
        <v>0</v>
      </c>
    </row>
    <row r="281" spans="1:7" x14ac:dyDescent="0.25">
      <c r="A281" s="16" t="s">
        <v>9</v>
      </c>
      <c r="B281" s="35" t="s">
        <v>290</v>
      </c>
      <c r="C281" s="6"/>
      <c r="D281" s="21"/>
      <c r="E281" s="25"/>
      <c r="F281" s="28">
        <f>SUM(F272,F277,F280)</f>
        <v>0</v>
      </c>
    </row>
    <row r="282" spans="1:7" x14ac:dyDescent="0.25">
      <c r="A282" s="16" t="s">
        <v>9</v>
      </c>
      <c r="B282" s="35" t="s">
        <v>425</v>
      </c>
      <c r="C282" s="6"/>
      <c r="D282" s="21"/>
      <c r="E282" s="25"/>
      <c r="F282" s="28">
        <f>SUM(F201,F219,F241,F246,F259,F265,F281)</f>
        <v>0</v>
      </c>
    </row>
    <row r="283" spans="1:7" x14ac:dyDescent="0.25">
      <c r="A283" s="12"/>
      <c r="B283" s="32"/>
      <c r="C283" s="6"/>
      <c r="D283" s="21"/>
      <c r="E283" s="25"/>
      <c r="F283" s="21"/>
    </row>
    <row r="284" spans="1:7" s="2" customFormat="1" ht="15.75" x14ac:dyDescent="0.25">
      <c r="A284" s="14" t="s">
        <v>426</v>
      </c>
      <c r="B284" s="34" t="s">
        <v>427</v>
      </c>
      <c r="C284" s="8" t="s">
        <v>9</v>
      </c>
      <c r="D284" s="22" t="s">
        <v>9</v>
      </c>
      <c r="E284" s="26" t="s">
        <v>9</v>
      </c>
      <c r="F284" s="22" t="s">
        <v>9</v>
      </c>
      <c r="G284" s="30"/>
    </row>
    <row r="285" spans="1:7" s="2" customFormat="1" ht="15.75" x14ac:dyDescent="0.25">
      <c r="A285" s="14" t="s">
        <v>428</v>
      </c>
      <c r="B285" s="34" t="s">
        <v>429</v>
      </c>
      <c r="C285" s="8" t="s">
        <v>9</v>
      </c>
      <c r="D285" s="22" t="s">
        <v>9</v>
      </c>
      <c r="E285" s="26" t="s">
        <v>9</v>
      </c>
      <c r="F285" s="22" t="s">
        <v>9</v>
      </c>
      <c r="G285" s="30"/>
    </row>
    <row r="286" spans="1:7" s="2" customFormat="1" ht="15.75" x14ac:dyDescent="0.25">
      <c r="A286" s="14" t="s">
        <v>430</v>
      </c>
      <c r="B286" s="34" t="s">
        <v>431</v>
      </c>
      <c r="C286" s="8" t="s">
        <v>9</v>
      </c>
      <c r="D286" s="22" t="s">
        <v>9</v>
      </c>
      <c r="E286" s="26" t="s">
        <v>9</v>
      </c>
      <c r="F286" s="22" t="s">
        <v>9</v>
      </c>
      <c r="G286" s="30"/>
    </row>
    <row r="287" spans="1:7" x14ac:dyDescent="0.25">
      <c r="A287" s="15" t="s">
        <v>432</v>
      </c>
      <c r="B287" s="32" t="s">
        <v>433</v>
      </c>
      <c r="C287" s="6"/>
      <c r="D287" s="21"/>
      <c r="E287" s="25"/>
      <c r="F287" s="21"/>
    </row>
    <row r="288" spans="1:7" ht="60" x14ac:dyDescent="0.25">
      <c r="A288" s="15" t="s">
        <v>432</v>
      </c>
      <c r="B288" s="32" t="s">
        <v>434</v>
      </c>
      <c r="C288" s="6" t="s">
        <v>105</v>
      </c>
      <c r="D288" s="21">
        <v>15</v>
      </c>
      <c r="E288" s="25">
        <v>0</v>
      </c>
      <c r="F288" s="21">
        <f t="shared" ref="F288:F297" si="2">MMULT(D288,E288)</f>
        <v>0</v>
      </c>
    </row>
    <row r="289" spans="1:6" x14ac:dyDescent="0.25">
      <c r="A289" s="15" t="s">
        <v>435</v>
      </c>
      <c r="B289" s="32" t="s">
        <v>436</v>
      </c>
      <c r="C289" s="6" t="s">
        <v>105</v>
      </c>
      <c r="D289" s="21">
        <v>15</v>
      </c>
      <c r="E289" s="25">
        <v>0</v>
      </c>
      <c r="F289" s="21">
        <f t="shared" si="2"/>
        <v>0</v>
      </c>
    </row>
    <row r="290" spans="1:6" x14ac:dyDescent="0.25">
      <c r="A290" s="15" t="s">
        <v>437</v>
      </c>
      <c r="B290" s="32" t="s">
        <v>438</v>
      </c>
      <c r="C290" s="6" t="s">
        <v>105</v>
      </c>
      <c r="D290" s="21">
        <v>20</v>
      </c>
      <c r="E290" s="25">
        <v>0</v>
      </c>
      <c r="F290" s="21">
        <f t="shared" si="2"/>
        <v>0</v>
      </c>
    </row>
    <row r="291" spans="1:6" x14ac:dyDescent="0.25">
      <c r="A291" s="15" t="s">
        <v>439</v>
      </c>
      <c r="B291" s="32" t="s">
        <v>440</v>
      </c>
      <c r="C291" s="6" t="s">
        <v>105</v>
      </c>
      <c r="D291" s="21">
        <v>15</v>
      </c>
      <c r="E291" s="25">
        <v>0</v>
      </c>
      <c r="F291" s="21">
        <f t="shared" si="2"/>
        <v>0</v>
      </c>
    </row>
    <row r="292" spans="1:6" x14ac:dyDescent="0.25">
      <c r="A292" s="15" t="s">
        <v>441</v>
      </c>
      <c r="B292" s="32" t="s">
        <v>442</v>
      </c>
      <c r="C292" s="6" t="s">
        <v>105</v>
      </c>
      <c r="D292" s="21">
        <v>115</v>
      </c>
      <c r="E292" s="25">
        <v>0</v>
      </c>
      <c r="F292" s="21">
        <f t="shared" si="2"/>
        <v>0</v>
      </c>
    </row>
    <row r="293" spans="1:6" x14ac:dyDescent="0.25">
      <c r="A293" s="15" t="s">
        <v>443</v>
      </c>
      <c r="B293" s="32" t="s">
        <v>444</v>
      </c>
      <c r="C293" s="6" t="s">
        <v>3</v>
      </c>
      <c r="D293" s="21">
        <v>2</v>
      </c>
      <c r="E293" s="25">
        <v>0</v>
      </c>
      <c r="F293" s="21">
        <f t="shared" si="2"/>
        <v>0</v>
      </c>
    </row>
    <row r="294" spans="1:6" x14ac:dyDescent="0.25">
      <c r="A294" s="15" t="s">
        <v>445</v>
      </c>
      <c r="B294" s="32" t="s">
        <v>446</v>
      </c>
      <c r="C294" s="6" t="s">
        <v>3</v>
      </c>
      <c r="D294" s="21">
        <v>1</v>
      </c>
      <c r="E294" s="25">
        <v>0</v>
      </c>
      <c r="F294" s="21">
        <f t="shared" si="2"/>
        <v>0</v>
      </c>
    </row>
    <row r="295" spans="1:6" x14ac:dyDescent="0.25">
      <c r="A295" s="15" t="s">
        <v>447</v>
      </c>
      <c r="B295" s="32" t="s">
        <v>448</v>
      </c>
      <c r="C295" s="6" t="s">
        <v>3</v>
      </c>
      <c r="D295" s="21">
        <v>2</v>
      </c>
      <c r="E295" s="25">
        <v>0</v>
      </c>
      <c r="F295" s="21">
        <f t="shared" si="2"/>
        <v>0</v>
      </c>
    </row>
    <row r="296" spans="1:6" x14ac:dyDescent="0.25">
      <c r="A296" s="15" t="s">
        <v>449</v>
      </c>
      <c r="B296" s="32" t="s">
        <v>450</v>
      </c>
      <c r="C296" s="6" t="s">
        <v>3</v>
      </c>
      <c r="D296" s="21">
        <v>12</v>
      </c>
      <c r="E296" s="25">
        <v>0</v>
      </c>
      <c r="F296" s="21">
        <f t="shared" si="2"/>
        <v>0</v>
      </c>
    </row>
    <row r="297" spans="1:6" x14ac:dyDescent="0.25">
      <c r="A297" s="15" t="s">
        <v>451</v>
      </c>
      <c r="B297" s="32" t="s">
        <v>452</v>
      </c>
      <c r="C297" s="6" t="s">
        <v>105</v>
      </c>
      <c r="D297" s="21">
        <v>25</v>
      </c>
      <c r="E297" s="25">
        <v>0</v>
      </c>
      <c r="F297" s="21">
        <f t="shared" si="2"/>
        <v>0</v>
      </c>
    </row>
    <row r="298" spans="1:6" x14ac:dyDescent="0.25">
      <c r="A298" s="15" t="s">
        <v>451</v>
      </c>
      <c r="B298" s="32" t="s">
        <v>453</v>
      </c>
      <c r="C298" s="6"/>
      <c r="D298" s="21"/>
      <c r="E298" s="25"/>
      <c r="F298" s="21"/>
    </row>
    <row r="299" spans="1:6" x14ac:dyDescent="0.25">
      <c r="A299" s="15" t="s">
        <v>454</v>
      </c>
      <c r="B299" s="32" t="s">
        <v>455</v>
      </c>
      <c r="C299" s="6"/>
      <c r="D299" s="21"/>
      <c r="E299" s="25"/>
      <c r="F299" s="21"/>
    </row>
    <row r="300" spans="1:6" ht="30" x14ac:dyDescent="0.25">
      <c r="A300" s="15" t="s">
        <v>454</v>
      </c>
      <c r="B300" s="32" t="s">
        <v>456</v>
      </c>
      <c r="C300" s="6" t="s">
        <v>105</v>
      </c>
      <c r="D300" s="21">
        <v>105</v>
      </c>
      <c r="E300" s="25">
        <v>0</v>
      </c>
      <c r="F300" s="21">
        <f t="shared" ref="F300:F312" si="3">MMULT(D300,E300)</f>
        <v>0</v>
      </c>
    </row>
    <row r="301" spans="1:6" x14ac:dyDescent="0.25">
      <c r="A301" s="15" t="s">
        <v>457</v>
      </c>
      <c r="B301" s="32" t="s">
        <v>458</v>
      </c>
      <c r="C301" s="6" t="s">
        <v>105</v>
      </c>
      <c r="D301" s="21">
        <v>230</v>
      </c>
      <c r="E301" s="25">
        <v>0</v>
      </c>
      <c r="F301" s="21">
        <f t="shared" si="3"/>
        <v>0</v>
      </c>
    </row>
    <row r="302" spans="1:6" x14ac:dyDescent="0.25">
      <c r="A302" s="15" t="s">
        <v>459</v>
      </c>
      <c r="B302" s="32" t="s">
        <v>460</v>
      </c>
      <c r="C302" s="6" t="s">
        <v>3</v>
      </c>
      <c r="D302" s="21">
        <v>2</v>
      </c>
      <c r="E302" s="25">
        <v>0</v>
      </c>
      <c r="F302" s="21">
        <f t="shared" si="3"/>
        <v>0</v>
      </c>
    </row>
    <row r="303" spans="1:6" ht="30" x14ac:dyDescent="0.25">
      <c r="A303" s="15" t="s">
        <v>461</v>
      </c>
      <c r="B303" s="32" t="s">
        <v>462</v>
      </c>
      <c r="C303" s="6" t="s">
        <v>3</v>
      </c>
      <c r="D303" s="21">
        <v>2</v>
      </c>
      <c r="E303" s="25">
        <v>0</v>
      </c>
      <c r="F303" s="21">
        <f t="shared" si="3"/>
        <v>0</v>
      </c>
    </row>
    <row r="304" spans="1:6" x14ac:dyDescent="0.25">
      <c r="A304" s="15" t="s">
        <v>463</v>
      </c>
      <c r="B304" s="32" t="s">
        <v>464</v>
      </c>
      <c r="C304" s="6" t="s">
        <v>105</v>
      </c>
      <c r="D304" s="21">
        <v>35</v>
      </c>
      <c r="E304" s="25">
        <v>0</v>
      </c>
      <c r="F304" s="21">
        <f t="shared" si="3"/>
        <v>0</v>
      </c>
    </row>
    <row r="305" spans="1:6" x14ac:dyDescent="0.25">
      <c r="A305" s="15" t="s">
        <v>465</v>
      </c>
      <c r="B305" s="32" t="s">
        <v>466</v>
      </c>
      <c r="C305" s="6" t="s">
        <v>105</v>
      </c>
      <c r="D305" s="21">
        <v>10</v>
      </c>
      <c r="E305" s="25">
        <v>0</v>
      </c>
      <c r="F305" s="21">
        <f t="shared" si="3"/>
        <v>0</v>
      </c>
    </row>
    <row r="306" spans="1:6" x14ac:dyDescent="0.25">
      <c r="A306" s="15" t="s">
        <v>467</v>
      </c>
      <c r="B306" s="32" t="s">
        <v>468</v>
      </c>
      <c r="C306" s="6" t="s">
        <v>3</v>
      </c>
      <c r="D306" s="21">
        <v>2</v>
      </c>
      <c r="E306" s="25">
        <v>0</v>
      </c>
      <c r="F306" s="21">
        <f t="shared" si="3"/>
        <v>0</v>
      </c>
    </row>
    <row r="307" spans="1:6" ht="30" x14ac:dyDescent="0.25">
      <c r="A307" s="15" t="s">
        <v>469</v>
      </c>
      <c r="B307" s="32" t="s">
        <v>470</v>
      </c>
      <c r="C307" s="6" t="s">
        <v>3</v>
      </c>
      <c r="D307" s="21">
        <v>11</v>
      </c>
      <c r="E307" s="25">
        <v>0</v>
      </c>
      <c r="F307" s="21">
        <f t="shared" si="3"/>
        <v>0</v>
      </c>
    </row>
    <row r="308" spans="1:6" x14ac:dyDescent="0.25">
      <c r="A308" s="15" t="s">
        <v>471</v>
      </c>
      <c r="B308" s="32" t="s">
        <v>472</v>
      </c>
      <c r="C308" s="6" t="s">
        <v>3</v>
      </c>
      <c r="D308" s="21">
        <v>4</v>
      </c>
      <c r="E308" s="25">
        <v>0</v>
      </c>
      <c r="F308" s="21">
        <f t="shared" si="3"/>
        <v>0</v>
      </c>
    </row>
    <row r="309" spans="1:6" ht="30" x14ac:dyDescent="0.25">
      <c r="A309" s="15" t="s">
        <v>473</v>
      </c>
      <c r="B309" s="32" t="s">
        <v>474</v>
      </c>
      <c r="C309" s="6" t="s">
        <v>3</v>
      </c>
      <c r="D309" s="21">
        <v>2</v>
      </c>
      <c r="E309" s="25">
        <v>0</v>
      </c>
      <c r="F309" s="21">
        <f t="shared" si="3"/>
        <v>0</v>
      </c>
    </row>
    <row r="310" spans="1:6" ht="30" x14ac:dyDescent="0.25">
      <c r="A310" s="15" t="s">
        <v>475</v>
      </c>
      <c r="B310" s="32" t="s">
        <v>476</v>
      </c>
      <c r="C310" s="6" t="s">
        <v>105</v>
      </c>
      <c r="D310" s="21">
        <v>35</v>
      </c>
      <c r="E310" s="25">
        <v>0</v>
      </c>
      <c r="F310" s="21">
        <f t="shared" si="3"/>
        <v>0</v>
      </c>
    </row>
    <row r="311" spans="1:6" ht="30" x14ac:dyDescent="0.25">
      <c r="A311" s="15" t="s">
        <v>477</v>
      </c>
      <c r="B311" s="32" t="s">
        <v>478</v>
      </c>
      <c r="C311" s="6" t="s">
        <v>105</v>
      </c>
      <c r="D311" s="21">
        <v>20</v>
      </c>
      <c r="E311" s="25">
        <v>0</v>
      </c>
      <c r="F311" s="21">
        <f t="shared" si="3"/>
        <v>0</v>
      </c>
    </row>
    <row r="312" spans="1:6" ht="30" x14ac:dyDescent="0.25">
      <c r="A312" s="15" t="s">
        <v>479</v>
      </c>
      <c r="B312" s="32" t="s">
        <v>480</v>
      </c>
      <c r="C312" s="6" t="s">
        <v>3</v>
      </c>
      <c r="D312" s="21">
        <v>6</v>
      </c>
      <c r="E312" s="25">
        <v>0</v>
      </c>
      <c r="F312" s="21">
        <f t="shared" si="3"/>
        <v>0</v>
      </c>
    </row>
    <row r="313" spans="1:6" x14ac:dyDescent="0.25">
      <c r="A313" s="15" t="s">
        <v>479</v>
      </c>
      <c r="B313" s="32" t="s">
        <v>481</v>
      </c>
      <c r="C313" s="6"/>
      <c r="D313" s="21"/>
      <c r="E313" s="25"/>
      <c r="F313" s="21"/>
    </row>
    <row r="314" spans="1:6" ht="30" x14ac:dyDescent="0.25">
      <c r="A314" s="15" t="s">
        <v>482</v>
      </c>
      <c r="B314" s="32" t="s">
        <v>483</v>
      </c>
      <c r="C314" s="6" t="s">
        <v>484</v>
      </c>
      <c r="D314" s="21">
        <v>31</v>
      </c>
      <c r="E314" s="25">
        <v>0</v>
      </c>
      <c r="F314" s="21">
        <f>MMULT(D314,E314)</f>
        <v>0</v>
      </c>
    </row>
    <row r="315" spans="1:6" ht="30" x14ac:dyDescent="0.25">
      <c r="A315" s="15" t="s">
        <v>485</v>
      </c>
      <c r="B315" s="32" t="s">
        <v>486</v>
      </c>
      <c r="C315" s="6" t="s">
        <v>105</v>
      </c>
      <c r="D315" s="21">
        <v>155</v>
      </c>
      <c r="E315" s="25">
        <v>0</v>
      </c>
      <c r="F315" s="21">
        <f>MMULT(D315,E315)</f>
        <v>0</v>
      </c>
    </row>
    <row r="316" spans="1:6" x14ac:dyDescent="0.25">
      <c r="A316" s="15" t="s">
        <v>487</v>
      </c>
      <c r="B316" s="32" t="s">
        <v>488</v>
      </c>
      <c r="C316" s="6" t="s">
        <v>3</v>
      </c>
      <c r="D316" s="21">
        <v>2</v>
      </c>
      <c r="E316" s="25">
        <v>0</v>
      </c>
      <c r="F316" s="21">
        <f>MMULT(D316,E316)</f>
        <v>0</v>
      </c>
    </row>
    <row r="317" spans="1:6" ht="45" x14ac:dyDescent="0.25">
      <c r="A317" s="15" t="s">
        <v>489</v>
      </c>
      <c r="B317" s="32" t="s">
        <v>490</v>
      </c>
      <c r="C317" s="6" t="s">
        <v>3</v>
      </c>
      <c r="D317" s="21">
        <v>8</v>
      </c>
      <c r="E317" s="25">
        <v>0</v>
      </c>
      <c r="F317" s="21">
        <f>MMULT(D317,E317)</f>
        <v>0</v>
      </c>
    </row>
    <row r="318" spans="1:6" x14ac:dyDescent="0.25">
      <c r="A318" s="15" t="s">
        <v>489</v>
      </c>
      <c r="B318" s="32" t="s">
        <v>491</v>
      </c>
      <c r="C318" s="6"/>
      <c r="D318" s="21"/>
      <c r="E318" s="25"/>
      <c r="F318" s="21"/>
    </row>
    <row r="319" spans="1:6" x14ac:dyDescent="0.25">
      <c r="A319" s="15" t="s">
        <v>492</v>
      </c>
      <c r="B319" s="32" t="s">
        <v>493</v>
      </c>
      <c r="C319" s="6" t="s">
        <v>3</v>
      </c>
      <c r="D319" s="21">
        <v>2</v>
      </c>
      <c r="E319" s="25">
        <v>0</v>
      </c>
      <c r="F319" s="21">
        <f t="shared" ref="F319:F329" si="4">MMULT(D319,E319)</f>
        <v>0</v>
      </c>
    </row>
    <row r="320" spans="1:6" ht="45" x14ac:dyDescent="0.25">
      <c r="A320" s="15" t="s">
        <v>494</v>
      </c>
      <c r="B320" s="32" t="s">
        <v>495</v>
      </c>
      <c r="C320" s="6" t="s">
        <v>3</v>
      </c>
      <c r="D320" s="21">
        <v>2</v>
      </c>
      <c r="E320" s="25">
        <v>0</v>
      </c>
      <c r="F320" s="21">
        <f t="shared" si="4"/>
        <v>0</v>
      </c>
    </row>
    <row r="321" spans="1:6" ht="60" x14ac:dyDescent="0.25">
      <c r="A321" s="15" t="s">
        <v>496</v>
      </c>
      <c r="B321" s="32" t="s">
        <v>497</v>
      </c>
      <c r="C321" s="6" t="s">
        <v>3</v>
      </c>
      <c r="D321" s="21">
        <v>11</v>
      </c>
      <c r="E321" s="25">
        <v>0</v>
      </c>
      <c r="F321" s="21">
        <f t="shared" si="4"/>
        <v>0</v>
      </c>
    </row>
    <row r="322" spans="1:6" ht="60" x14ac:dyDescent="0.25">
      <c r="A322" s="15" t="s">
        <v>498</v>
      </c>
      <c r="B322" s="32" t="s">
        <v>499</v>
      </c>
      <c r="C322" s="6" t="s">
        <v>3</v>
      </c>
      <c r="D322" s="21">
        <v>2</v>
      </c>
      <c r="E322" s="25">
        <v>0</v>
      </c>
      <c r="F322" s="21">
        <f t="shared" si="4"/>
        <v>0</v>
      </c>
    </row>
    <row r="323" spans="1:6" x14ac:dyDescent="0.25">
      <c r="A323" s="15" t="s">
        <v>500</v>
      </c>
      <c r="B323" s="32" t="s">
        <v>501</v>
      </c>
      <c r="C323" s="6" t="s">
        <v>3</v>
      </c>
      <c r="D323" s="21">
        <v>2</v>
      </c>
      <c r="E323" s="25">
        <v>0</v>
      </c>
      <c r="F323" s="21">
        <f t="shared" si="4"/>
        <v>0</v>
      </c>
    </row>
    <row r="324" spans="1:6" ht="45" x14ac:dyDescent="0.25">
      <c r="A324" s="15" t="s">
        <v>502</v>
      </c>
      <c r="B324" s="32" t="s">
        <v>503</v>
      </c>
      <c r="C324" s="6" t="s">
        <v>3</v>
      </c>
      <c r="D324" s="21">
        <v>8</v>
      </c>
      <c r="E324" s="25">
        <v>0</v>
      </c>
      <c r="F324" s="21">
        <f t="shared" si="4"/>
        <v>0</v>
      </c>
    </row>
    <row r="325" spans="1:6" ht="45" x14ac:dyDescent="0.25">
      <c r="A325" s="15" t="s">
        <v>504</v>
      </c>
      <c r="B325" s="32" t="s">
        <v>505</v>
      </c>
      <c r="C325" s="6" t="s">
        <v>3</v>
      </c>
      <c r="D325" s="21">
        <v>2</v>
      </c>
      <c r="E325" s="25">
        <v>0</v>
      </c>
      <c r="F325" s="21">
        <f t="shared" si="4"/>
        <v>0</v>
      </c>
    </row>
    <row r="326" spans="1:6" ht="30" x14ac:dyDescent="0.25">
      <c r="A326" s="15" t="s">
        <v>506</v>
      </c>
      <c r="B326" s="32" t="s">
        <v>507</v>
      </c>
      <c r="C326" s="6" t="s">
        <v>3</v>
      </c>
      <c r="D326" s="21">
        <v>2</v>
      </c>
      <c r="E326" s="25">
        <v>0</v>
      </c>
      <c r="F326" s="21">
        <f t="shared" si="4"/>
        <v>0</v>
      </c>
    </row>
    <row r="327" spans="1:6" x14ac:dyDescent="0.25">
      <c r="A327" s="15" t="s">
        <v>508</v>
      </c>
      <c r="B327" s="32" t="s">
        <v>509</v>
      </c>
      <c r="C327" s="6" t="s">
        <v>3</v>
      </c>
      <c r="D327" s="21">
        <v>1</v>
      </c>
      <c r="E327" s="25">
        <v>0</v>
      </c>
      <c r="F327" s="21">
        <f t="shared" si="4"/>
        <v>0</v>
      </c>
    </row>
    <row r="328" spans="1:6" ht="45" x14ac:dyDescent="0.25">
      <c r="A328" s="15" t="s">
        <v>510</v>
      </c>
      <c r="B328" s="32" t="s">
        <v>511</v>
      </c>
      <c r="C328" s="6" t="s">
        <v>3</v>
      </c>
      <c r="D328" s="21">
        <v>2</v>
      </c>
      <c r="E328" s="25">
        <v>0</v>
      </c>
      <c r="F328" s="21">
        <f t="shared" si="4"/>
        <v>0</v>
      </c>
    </row>
    <row r="329" spans="1:6" ht="30" x14ac:dyDescent="0.25">
      <c r="A329" s="15" t="s">
        <v>512</v>
      </c>
      <c r="B329" s="32" t="s">
        <v>513</v>
      </c>
      <c r="C329" s="6" t="s">
        <v>105</v>
      </c>
      <c r="D329" s="21">
        <v>35</v>
      </c>
      <c r="E329" s="25">
        <v>0</v>
      </c>
      <c r="F329" s="21">
        <f t="shared" si="4"/>
        <v>0</v>
      </c>
    </row>
    <row r="330" spans="1:6" x14ac:dyDescent="0.25">
      <c r="A330" s="15" t="s">
        <v>512</v>
      </c>
      <c r="B330" s="32" t="s">
        <v>514</v>
      </c>
      <c r="C330" s="6"/>
      <c r="D330" s="21"/>
      <c r="E330" s="25"/>
      <c r="F330" s="21"/>
    </row>
    <row r="331" spans="1:6" ht="30" x14ac:dyDescent="0.25">
      <c r="A331" s="15" t="s">
        <v>515</v>
      </c>
      <c r="B331" s="32" t="s">
        <v>516</v>
      </c>
      <c r="C331" s="6" t="s">
        <v>3</v>
      </c>
      <c r="D331" s="21">
        <v>4</v>
      </c>
      <c r="E331" s="25">
        <v>0</v>
      </c>
      <c r="F331" s="21">
        <f>MMULT(D331,E331)</f>
        <v>0</v>
      </c>
    </row>
    <row r="332" spans="1:6" x14ac:dyDescent="0.25">
      <c r="A332" s="15" t="s">
        <v>517</v>
      </c>
      <c r="B332" s="32" t="s">
        <v>518</v>
      </c>
      <c r="C332" s="6" t="s">
        <v>3</v>
      </c>
      <c r="D332" s="21">
        <v>4</v>
      </c>
      <c r="E332" s="25">
        <v>0</v>
      </c>
      <c r="F332" s="21">
        <f>MMULT(D332,E332)</f>
        <v>0</v>
      </c>
    </row>
    <row r="333" spans="1:6" ht="60" x14ac:dyDescent="0.25">
      <c r="A333" s="15" t="s">
        <v>519</v>
      </c>
      <c r="B333" s="32" t="s">
        <v>520</v>
      </c>
      <c r="C333" s="6" t="s">
        <v>3</v>
      </c>
      <c r="D333" s="21">
        <v>2</v>
      </c>
      <c r="E333" s="25">
        <v>0</v>
      </c>
      <c r="F333" s="21">
        <f>MMULT(D333,E333)</f>
        <v>0</v>
      </c>
    </row>
    <row r="334" spans="1:6" x14ac:dyDescent="0.25">
      <c r="A334" s="15" t="s">
        <v>519</v>
      </c>
      <c r="B334" s="32" t="s">
        <v>521</v>
      </c>
      <c r="C334" s="6"/>
      <c r="D334" s="21"/>
      <c r="E334" s="25"/>
      <c r="F334" s="21"/>
    </row>
    <row r="335" spans="1:6" x14ac:dyDescent="0.25">
      <c r="A335" s="15" t="s">
        <v>522</v>
      </c>
      <c r="B335" s="32" t="s">
        <v>523</v>
      </c>
      <c r="C335" s="6"/>
      <c r="D335" s="21"/>
      <c r="E335" s="25"/>
      <c r="F335" s="21"/>
    </row>
    <row r="336" spans="1:6" ht="30" x14ac:dyDescent="0.25">
      <c r="A336" s="15" t="s">
        <v>522</v>
      </c>
      <c r="B336" s="32" t="s">
        <v>524</v>
      </c>
      <c r="C336" s="6" t="s">
        <v>105</v>
      </c>
      <c r="D336" s="21">
        <v>220</v>
      </c>
      <c r="E336" s="25">
        <v>0</v>
      </c>
      <c r="F336" s="21">
        <f t="shared" ref="F336:F341" si="5">MMULT(D336,E336)</f>
        <v>0</v>
      </c>
    </row>
    <row r="337" spans="1:7" ht="30" x14ac:dyDescent="0.25">
      <c r="A337" s="15" t="s">
        <v>525</v>
      </c>
      <c r="B337" s="32" t="s">
        <v>526</v>
      </c>
      <c r="C337" s="6" t="s">
        <v>105</v>
      </c>
      <c r="D337" s="21">
        <v>85</v>
      </c>
      <c r="E337" s="25">
        <v>0</v>
      </c>
      <c r="F337" s="21">
        <f t="shared" si="5"/>
        <v>0</v>
      </c>
    </row>
    <row r="338" spans="1:7" ht="30" x14ac:dyDescent="0.25">
      <c r="A338" s="15" t="s">
        <v>527</v>
      </c>
      <c r="B338" s="32" t="s">
        <v>528</v>
      </c>
      <c r="C338" s="6" t="s">
        <v>105</v>
      </c>
      <c r="D338" s="21">
        <v>30</v>
      </c>
      <c r="E338" s="25">
        <v>0</v>
      </c>
      <c r="F338" s="21">
        <f t="shared" si="5"/>
        <v>0</v>
      </c>
    </row>
    <row r="339" spans="1:7" ht="60" x14ac:dyDescent="0.25">
      <c r="A339" s="15" t="s">
        <v>529</v>
      </c>
      <c r="B339" s="32" t="s">
        <v>530</v>
      </c>
      <c r="C339" s="6" t="s">
        <v>121</v>
      </c>
      <c r="D339" s="21">
        <v>1</v>
      </c>
      <c r="E339" s="25">
        <v>0</v>
      </c>
      <c r="F339" s="21">
        <f t="shared" si="5"/>
        <v>0</v>
      </c>
    </row>
    <row r="340" spans="1:7" ht="30" x14ac:dyDescent="0.25">
      <c r="A340" s="15" t="s">
        <v>531</v>
      </c>
      <c r="B340" s="32" t="s">
        <v>532</v>
      </c>
      <c r="C340" s="6" t="s">
        <v>121</v>
      </c>
      <c r="D340" s="21">
        <v>2</v>
      </c>
      <c r="E340" s="25">
        <v>0</v>
      </c>
      <c r="F340" s="21">
        <f t="shared" si="5"/>
        <v>0</v>
      </c>
    </row>
    <row r="341" spans="1:7" ht="60" x14ac:dyDescent="0.25">
      <c r="A341" s="15" t="s">
        <v>533</v>
      </c>
      <c r="B341" s="32" t="s">
        <v>534</v>
      </c>
      <c r="C341" s="6" t="s">
        <v>105</v>
      </c>
      <c r="D341" s="21">
        <v>25</v>
      </c>
      <c r="E341" s="25">
        <v>0</v>
      </c>
      <c r="F341" s="21">
        <f t="shared" si="5"/>
        <v>0</v>
      </c>
    </row>
    <row r="342" spans="1:7" x14ac:dyDescent="0.25">
      <c r="A342" s="15" t="s">
        <v>533</v>
      </c>
      <c r="B342" s="32" t="s">
        <v>535</v>
      </c>
      <c r="C342" s="6"/>
      <c r="D342" s="21"/>
      <c r="E342" s="25"/>
      <c r="F342" s="21"/>
    </row>
    <row r="343" spans="1:7" x14ac:dyDescent="0.25">
      <c r="A343" s="15" t="s">
        <v>536</v>
      </c>
      <c r="B343" s="32" t="s">
        <v>537</v>
      </c>
      <c r="C343" s="6" t="s">
        <v>105</v>
      </c>
      <c r="D343" s="21">
        <v>15</v>
      </c>
      <c r="E343" s="25">
        <v>0</v>
      </c>
      <c r="F343" s="21">
        <f>MMULT(D343,E343)</f>
        <v>0</v>
      </c>
    </row>
    <row r="344" spans="1:7" ht="30" x14ac:dyDescent="0.25">
      <c r="A344" s="15" t="s">
        <v>538</v>
      </c>
      <c r="B344" s="32" t="s">
        <v>539</v>
      </c>
      <c r="C344" s="6" t="s">
        <v>3</v>
      </c>
      <c r="D344" s="21">
        <v>2</v>
      </c>
      <c r="E344" s="25">
        <v>0</v>
      </c>
      <c r="F344" s="21">
        <f>MMULT(D344,E344)</f>
        <v>0</v>
      </c>
    </row>
    <row r="345" spans="1:7" x14ac:dyDescent="0.25">
      <c r="A345" s="15" t="s">
        <v>540</v>
      </c>
      <c r="B345" s="32" t="s">
        <v>541</v>
      </c>
      <c r="C345" s="6" t="s">
        <v>3</v>
      </c>
      <c r="D345" s="21">
        <v>1</v>
      </c>
      <c r="E345" s="25">
        <v>0</v>
      </c>
      <c r="F345" s="21">
        <f>MMULT(D345,E345)</f>
        <v>0</v>
      </c>
    </row>
    <row r="346" spans="1:7" ht="45" x14ac:dyDescent="0.25">
      <c r="A346" s="15" t="s">
        <v>542</v>
      </c>
      <c r="B346" s="32" t="s">
        <v>543</v>
      </c>
      <c r="C346" s="6" t="s">
        <v>121</v>
      </c>
      <c r="D346" s="21">
        <v>1</v>
      </c>
      <c r="E346" s="25">
        <v>0</v>
      </c>
      <c r="F346" s="21">
        <f>MMULT(D346,E346)</f>
        <v>0</v>
      </c>
    </row>
    <row r="347" spans="1:7" x14ac:dyDescent="0.25">
      <c r="A347" s="15" t="s">
        <v>544</v>
      </c>
      <c r="B347" s="32" t="s">
        <v>545</v>
      </c>
      <c r="C347" s="6" t="s">
        <v>3</v>
      </c>
      <c r="D347" s="21">
        <v>1</v>
      </c>
      <c r="E347" s="25">
        <v>0</v>
      </c>
      <c r="F347" s="21">
        <f>MMULT(D347,E347)</f>
        <v>0</v>
      </c>
    </row>
    <row r="348" spans="1:7" x14ac:dyDescent="0.25">
      <c r="A348" s="16" t="s">
        <v>9</v>
      </c>
      <c r="B348" s="35" t="s">
        <v>546</v>
      </c>
      <c r="C348" s="6"/>
      <c r="D348" s="21"/>
      <c r="E348" s="25"/>
      <c r="F348" s="28">
        <f>SUM(F287:F347)</f>
        <v>0</v>
      </c>
    </row>
    <row r="349" spans="1:7" x14ac:dyDescent="0.25">
      <c r="A349" s="16" t="s">
        <v>9</v>
      </c>
      <c r="B349" s="35" t="s">
        <v>547</v>
      </c>
      <c r="C349" s="6"/>
      <c r="D349" s="21"/>
      <c r="E349" s="25"/>
      <c r="F349" s="28">
        <f>SUM(F348)</f>
        <v>0</v>
      </c>
    </row>
    <row r="350" spans="1:7" s="2" customFormat="1" ht="15.75" x14ac:dyDescent="0.25">
      <c r="A350" s="14" t="s">
        <v>548</v>
      </c>
      <c r="B350" s="34" t="s">
        <v>549</v>
      </c>
      <c r="C350" s="8" t="s">
        <v>9</v>
      </c>
      <c r="D350" s="22" t="s">
        <v>9</v>
      </c>
      <c r="E350" s="26" t="s">
        <v>9</v>
      </c>
      <c r="F350" s="22" t="s">
        <v>9</v>
      </c>
      <c r="G350" s="30"/>
    </row>
    <row r="351" spans="1:7" s="2" customFormat="1" ht="15.75" x14ac:dyDescent="0.25">
      <c r="A351" s="14" t="s">
        <v>550</v>
      </c>
      <c r="B351" s="34" t="s">
        <v>551</v>
      </c>
      <c r="C351" s="8" t="s">
        <v>9</v>
      </c>
      <c r="D351" s="22" t="s">
        <v>9</v>
      </c>
      <c r="E351" s="26" t="s">
        <v>9</v>
      </c>
      <c r="F351" s="22" t="s">
        <v>9</v>
      </c>
      <c r="G351" s="30"/>
    </row>
    <row r="352" spans="1:7" ht="60" x14ac:dyDescent="0.25">
      <c r="A352" s="15" t="s">
        <v>552</v>
      </c>
      <c r="B352" s="32" t="s">
        <v>553</v>
      </c>
      <c r="C352" s="6"/>
      <c r="D352" s="21"/>
      <c r="E352" s="25"/>
      <c r="F352" s="21"/>
    </row>
    <row r="353" spans="1:6" x14ac:dyDescent="0.25">
      <c r="A353" s="15" t="s">
        <v>554</v>
      </c>
      <c r="B353" s="32" t="s">
        <v>555</v>
      </c>
      <c r="C353" s="6" t="s">
        <v>556</v>
      </c>
      <c r="D353" s="21">
        <v>295</v>
      </c>
      <c r="E353" s="25">
        <v>0</v>
      </c>
      <c r="F353" s="21">
        <f t="shared" ref="F353:F386" si="6">MMULT(D353,E353)</f>
        <v>0</v>
      </c>
    </row>
    <row r="354" spans="1:6" ht="30" x14ac:dyDescent="0.25">
      <c r="A354" s="15" t="s">
        <v>557</v>
      </c>
      <c r="B354" s="32" t="s">
        <v>558</v>
      </c>
      <c r="C354" s="6" t="s">
        <v>556</v>
      </c>
      <c r="D354" s="21">
        <v>10</v>
      </c>
      <c r="E354" s="25">
        <v>0</v>
      </c>
      <c r="F354" s="21">
        <f t="shared" si="6"/>
        <v>0</v>
      </c>
    </row>
    <row r="355" spans="1:6" x14ac:dyDescent="0.25">
      <c r="A355" s="15" t="s">
        <v>559</v>
      </c>
      <c r="B355" s="32" t="s">
        <v>560</v>
      </c>
      <c r="C355" s="6" t="s">
        <v>3</v>
      </c>
      <c r="D355" s="21">
        <v>10</v>
      </c>
      <c r="E355" s="25">
        <v>0</v>
      </c>
      <c r="F355" s="21">
        <f t="shared" si="6"/>
        <v>0</v>
      </c>
    </row>
    <row r="356" spans="1:6" x14ac:dyDescent="0.25">
      <c r="A356" s="15" t="s">
        <v>561</v>
      </c>
      <c r="B356" s="32" t="s">
        <v>562</v>
      </c>
      <c r="C356" s="6" t="s">
        <v>556</v>
      </c>
      <c r="D356" s="21">
        <v>25</v>
      </c>
      <c r="E356" s="25">
        <v>0</v>
      </c>
      <c r="F356" s="21">
        <f t="shared" si="6"/>
        <v>0</v>
      </c>
    </row>
    <row r="357" spans="1:6" ht="30" x14ac:dyDescent="0.25">
      <c r="A357" s="15" t="s">
        <v>563</v>
      </c>
      <c r="B357" s="32" t="s">
        <v>564</v>
      </c>
      <c r="C357" s="6" t="s">
        <v>556</v>
      </c>
      <c r="D357" s="21">
        <v>2</v>
      </c>
      <c r="E357" s="25">
        <v>0</v>
      </c>
      <c r="F357" s="21">
        <f t="shared" si="6"/>
        <v>0</v>
      </c>
    </row>
    <row r="358" spans="1:6" x14ac:dyDescent="0.25">
      <c r="A358" s="15" t="s">
        <v>565</v>
      </c>
      <c r="B358" s="32" t="s">
        <v>566</v>
      </c>
      <c r="C358" s="6" t="s">
        <v>556</v>
      </c>
      <c r="D358" s="21">
        <v>35</v>
      </c>
      <c r="E358" s="25">
        <v>0</v>
      </c>
      <c r="F358" s="21">
        <f t="shared" si="6"/>
        <v>0</v>
      </c>
    </row>
    <row r="359" spans="1:6" x14ac:dyDescent="0.25">
      <c r="A359" s="15" t="s">
        <v>567</v>
      </c>
      <c r="B359" s="32" t="s">
        <v>568</v>
      </c>
      <c r="C359" s="6" t="s">
        <v>556</v>
      </c>
      <c r="D359" s="21">
        <v>75</v>
      </c>
      <c r="E359" s="25">
        <v>0</v>
      </c>
      <c r="F359" s="21">
        <f t="shared" si="6"/>
        <v>0</v>
      </c>
    </row>
    <row r="360" spans="1:6" ht="30" x14ac:dyDescent="0.25">
      <c r="A360" s="15" t="s">
        <v>569</v>
      </c>
      <c r="B360" s="32" t="s">
        <v>570</v>
      </c>
      <c r="C360" s="6" t="s">
        <v>556</v>
      </c>
      <c r="D360" s="21">
        <v>80</v>
      </c>
      <c r="E360" s="25">
        <v>0</v>
      </c>
      <c r="F360" s="21">
        <f t="shared" si="6"/>
        <v>0</v>
      </c>
    </row>
    <row r="361" spans="1:6" x14ac:dyDescent="0.25">
      <c r="A361" s="15" t="s">
        <v>571</v>
      </c>
      <c r="B361" s="32" t="s">
        <v>572</v>
      </c>
      <c r="C361" s="6" t="s">
        <v>556</v>
      </c>
      <c r="D361" s="21">
        <v>6</v>
      </c>
      <c r="E361" s="25">
        <v>0</v>
      </c>
      <c r="F361" s="21">
        <f t="shared" si="6"/>
        <v>0</v>
      </c>
    </row>
    <row r="362" spans="1:6" x14ac:dyDescent="0.25">
      <c r="A362" s="15" t="s">
        <v>573</v>
      </c>
      <c r="B362" s="32" t="s">
        <v>574</v>
      </c>
      <c r="C362" s="6" t="s">
        <v>556</v>
      </c>
      <c r="D362" s="21">
        <v>4</v>
      </c>
      <c r="E362" s="25">
        <v>0</v>
      </c>
      <c r="F362" s="21">
        <f t="shared" si="6"/>
        <v>0</v>
      </c>
    </row>
    <row r="363" spans="1:6" ht="30" x14ac:dyDescent="0.25">
      <c r="A363" s="15" t="s">
        <v>575</v>
      </c>
      <c r="B363" s="32" t="s">
        <v>576</v>
      </c>
      <c r="C363" s="6" t="s">
        <v>556</v>
      </c>
      <c r="D363" s="21">
        <v>1</v>
      </c>
      <c r="E363" s="25">
        <v>0</v>
      </c>
      <c r="F363" s="21">
        <f t="shared" si="6"/>
        <v>0</v>
      </c>
    </row>
    <row r="364" spans="1:6" ht="30" x14ac:dyDescent="0.25">
      <c r="A364" s="15" t="s">
        <v>577</v>
      </c>
      <c r="B364" s="32" t="s">
        <v>578</v>
      </c>
      <c r="C364" s="6" t="s">
        <v>556</v>
      </c>
      <c r="D364" s="21">
        <v>12</v>
      </c>
      <c r="E364" s="25">
        <v>0</v>
      </c>
      <c r="F364" s="21">
        <f t="shared" si="6"/>
        <v>0</v>
      </c>
    </row>
    <row r="365" spans="1:6" ht="30" x14ac:dyDescent="0.25">
      <c r="A365" s="15" t="s">
        <v>579</v>
      </c>
      <c r="B365" s="32" t="s">
        <v>580</v>
      </c>
      <c r="C365" s="6" t="s">
        <v>3</v>
      </c>
      <c r="D365" s="21">
        <v>14</v>
      </c>
      <c r="E365" s="25">
        <v>0</v>
      </c>
      <c r="F365" s="21">
        <f t="shared" si="6"/>
        <v>0</v>
      </c>
    </row>
    <row r="366" spans="1:6" ht="30" x14ac:dyDescent="0.25">
      <c r="A366" s="15" t="s">
        <v>581</v>
      </c>
      <c r="B366" s="32" t="s">
        <v>582</v>
      </c>
      <c r="C366" s="6" t="s">
        <v>556</v>
      </c>
      <c r="D366" s="21">
        <v>1</v>
      </c>
      <c r="E366" s="25">
        <v>0</v>
      </c>
      <c r="F366" s="21">
        <f t="shared" si="6"/>
        <v>0</v>
      </c>
    </row>
    <row r="367" spans="1:6" x14ac:dyDescent="0.25">
      <c r="A367" s="15" t="s">
        <v>583</v>
      </c>
      <c r="B367" s="32" t="s">
        <v>584</v>
      </c>
      <c r="C367" s="6" t="s">
        <v>556</v>
      </c>
      <c r="D367" s="21">
        <v>4</v>
      </c>
      <c r="E367" s="25">
        <v>0</v>
      </c>
      <c r="F367" s="21">
        <f t="shared" si="6"/>
        <v>0</v>
      </c>
    </row>
    <row r="368" spans="1:6" x14ac:dyDescent="0.25">
      <c r="A368" s="15" t="s">
        <v>585</v>
      </c>
      <c r="B368" s="32" t="s">
        <v>586</v>
      </c>
      <c r="C368" s="6" t="s">
        <v>556</v>
      </c>
      <c r="D368" s="21">
        <v>20</v>
      </c>
      <c r="E368" s="25">
        <v>0</v>
      </c>
      <c r="F368" s="21">
        <f t="shared" si="6"/>
        <v>0</v>
      </c>
    </row>
    <row r="369" spans="1:6" x14ac:dyDescent="0.25">
      <c r="A369" s="15" t="s">
        <v>587</v>
      </c>
      <c r="B369" s="32" t="s">
        <v>588</v>
      </c>
      <c r="C369" s="6" t="s">
        <v>556</v>
      </c>
      <c r="D369" s="21">
        <v>20</v>
      </c>
      <c r="E369" s="25">
        <v>0</v>
      </c>
      <c r="F369" s="21">
        <f t="shared" si="6"/>
        <v>0</v>
      </c>
    </row>
    <row r="370" spans="1:6" ht="45" x14ac:dyDescent="0.25">
      <c r="A370" s="15" t="s">
        <v>589</v>
      </c>
      <c r="B370" s="32" t="s">
        <v>590</v>
      </c>
      <c r="C370" s="6" t="s">
        <v>556</v>
      </c>
      <c r="D370" s="21">
        <v>50</v>
      </c>
      <c r="E370" s="25">
        <v>0</v>
      </c>
      <c r="F370" s="21">
        <f t="shared" si="6"/>
        <v>0</v>
      </c>
    </row>
    <row r="371" spans="1:6" ht="30" x14ac:dyDescent="0.25">
      <c r="A371" s="15" t="s">
        <v>591</v>
      </c>
      <c r="B371" s="32" t="s">
        <v>592</v>
      </c>
      <c r="C371" s="6" t="s">
        <v>556</v>
      </c>
      <c r="D371" s="21">
        <v>4</v>
      </c>
      <c r="E371" s="25">
        <v>0</v>
      </c>
      <c r="F371" s="21">
        <f t="shared" si="6"/>
        <v>0</v>
      </c>
    </row>
    <row r="372" spans="1:6" x14ac:dyDescent="0.25">
      <c r="A372" s="15" t="s">
        <v>593</v>
      </c>
      <c r="B372" s="32" t="s">
        <v>594</v>
      </c>
      <c r="C372" s="6" t="s">
        <v>556</v>
      </c>
      <c r="D372" s="21">
        <v>2</v>
      </c>
      <c r="E372" s="25">
        <v>0</v>
      </c>
      <c r="F372" s="21">
        <f t="shared" si="6"/>
        <v>0</v>
      </c>
    </row>
    <row r="373" spans="1:6" x14ac:dyDescent="0.25">
      <c r="A373" s="15" t="s">
        <v>595</v>
      </c>
      <c r="B373" s="32" t="s">
        <v>596</v>
      </c>
      <c r="C373" s="6" t="s">
        <v>556</v>
      </c>
      <c r="D373" s="21">
        <v>8</v>
      </c>
      <c r="E373" s="25">
        <v>0</v>
      </c>
      <c r="F373" s="21">
        <f t="shared" si="6"/>
        <v>0</v>
      </c>
    </row>
    <row r="374" spans="1:6" ht="45" x14ac:dyDescent="0.25">
      <c r="A374" s="15" t="s">
        <v>597</v>
      </c>
      <c r="B374" s="32" t="s">
        <v>598</v>
      </c>
      <c r="C374" s="6" t="s">
        <v>121</v>
      </c>
      <c r="D374" s="21">
        <v>2</v>
      </c>
      <c r="E374" s="25">
        <v>0</v>
      </c>
      <c r="F374" s="21">
        <f t="shared" si="6"/>
        <v>0</v>
      </c>
    </row>
    <row r="375" spans="1:6" ht="45" x14ac:dyDescent="0.25">
      <c r="A375" s="15" t="s">
        <v>599</v>
      </c>
      <c r="B375" s="32" t="s">
        <v>600</v>
      </c>
      <c r="C375" s="6" t="s">
        <v>121</v>
      </c>
      <c r="D375" s="21">
        <v>1</v>
      </c>
      <c r="E375" s="25">
        <v>0</v>
      </c>
      <c r="F375" s="21">
        <f t="shared" si="6"/>
        <v>0</v>
      </c>
    </row>
    <row r="376" spans="1:6" x14ac:dyDescent="0.25">
      <c r="A376" s="15" t="s">
        <v>601</v>
      </c>
      <c r="B376" s="32" t="s">
        <v>602</v>
      </c>
      <c r="C376" s="6" t="s">
        <v>556</v>
      </c>
      <c r="D376" s="21">
        <v>20</v>
      </c>
      <c r="E376" s="25">
        <v>0</v>
      </c>
      <c r="F376" s="21">
        <f t="shared" si="6"/>
        <v>0</v>
      </c>
    </row>
    <row r="377" spans="1:6" ht="30" x14ac:dyDescent="0.25">
      <c r="A377" s="15" t="s">
        <v>603</v>
      </c>
      <c r="B377" s="32" t="s">
        <v>604</v>
      </c>
      <c r="C377" s="6" t="s">
        <v>556</v>
      </c>
      <c r="D377" s="21">
        <v>30</v>
      </c>
      <c r="E377" s="25">
        <v>0</v>
      </c>
      <c r="F377" s="21">
        <f t="shared" si="6"/>
        <v>0</v>
      </c>
    </row>
    <row r="378" spans="1:6" ht="30" x14ac:dyDescent="0.25">
      <c r="A378" s="15" t="s">
        <v>605</v>
      </c>
      <c r="B378" s="32" t="s">
        <v>606</v>
      </c>
      <c r="C378" s="6" t="s">
        <v>556</v>
      </c>
      <c r="D378" s="21">
        <v>10</v>
      </c>
      <c r="E378" s="25">
        <v>0</v>
      </c>
      <c r="F378" s="21">
        <f t="shared" si="6"/>
        <v>0</v>
      </c>
    </row>
    <row r="379" spans="1:6" ht="45" x14ac:dyDescent="0.25">
      <c r="A379" s="15" t="s">
        <v>607</v>
      </c>
      <c r="B379" s="32" t="s">
        <v>608</v>
      </c>
      <c r="C379" s="6" t="s">
        <v>556</v>
      </c>
      <c r="D379" s="21">
        <v>1</v>
      </c>
      <c r="E379" s="25">
        <v>0</v>
      </c>
      <c r="F379" s="21">
        <f t="shared" si="6"/>
        <v>0</v>
      </c>
    </row>
    <row r="380" spans="1:6" ht="120" x14ac:dyDescent="0.25">
      <c r="A380" s="15" t="s">
        <v>609</v>
      </c>
      <c r="B380" s="32" t="s">
        <v>610</v>
      </c>
      <c r="C380" s="6" t="s">
        <v>556</v>
      </c>
      <c r="D380" s="21">
        <v>12</v>
      </c>
      <c r="E380" s="25">
        <v>0</v>
      </c>
      <c r="F380" s="21">
        <f t="shared" si="6"/>
        <v>0</v>
      </c>
    </row>
    <row r="381" spans="1:6" ht="60" x14ac:dyDescent="0.25">
      <c r="A381" s="15" t="s">
        <v>611</v>
      </c>
      <c r="B381" s="32" t="s">
        <v>612</v>
      </c>
      <c r="C381" s="6" t="s">
        <v>556</v>
      </c>
      <c r="D381" s="21">
        <v>22</v>
      </c>
      <c r="E381" s="25">
        <v>0</v>
      </c>
      <c r="F381" s="21">
        <f t="shared" si="6"/>
        <v>0</v>
      </c>
    </row>
    <row r="382" spans="1:6" ht="75" x14ac:dyDescent="0.25">
      <c r="A382" s="15" t="s">
        <v>613</v>
      </c>
      <c r="B382" s="32" t="s">
        <v>614</v>
      </c>
      <c r="C382" s="6" t="s">
        <v>556</v>
      </c>
      <c r="D382" s="21">
        <v>8</v>
      </c>
      <c r="E382" s="25">
        <v>0</v>
      </c>
      <c r="F382" s="21">
        <f t="shared" si="6"/>
        <v>0</v>
      </c>
    </row>
    <row r="383" spans="1:6" ht="30" x14ac:dyDescent="0.25">
      <c r="A383" s="15" t="s">
        <v>615</v>
      </c>
      <c r="B383" s="32" t="s">
        <v>616</v>
      </c>
      <c r="C383" s="6" t="s">
        <v>556</v>
      </c>
      <c r="D383" s="21">
        <v>30</v>
      </c>
      <c r="E383" s="25">
        <v>0</v>
      </c>
      <c r="F383" s="21">
        <f t="shared" si="6"/>
        <v>0</v>
      </c>
    </row>
    <row r="384" spans="1:6" ht="45" x14ac:dyDescent="0.25">
      <c r="A384" s="15" t="s">
        <v>617</v>
      </c>
      <c r="B384" s="32" t="s">
        <v>618</v>
      </c>
      <c r="C384" s="6" t="s">
        <v>556</v>
      </c>
      <c r="D384" s="21">
        <v>4</v>
      </c>
      <c r="E384" s="25">
        <v>0</v>
      </c>
      <c r="F384" s="21">
        <f t="shared" si="6"/>
        <v>0</v>
      </c>
    </row>
    <row r="385" spans="1:7" ht="30" x14ac:dyDescent="0.25">
      <c r="A385" s="15" t="s">
        <v>619</v>
      </c>
      <c r="B385" s="32" t="s">
        <v>620</v>
      </c>
      <c r="C385" s="6" t="s">
        <v>556</v>
      </c>
      <c r="D385" s="21">
        <v>4</v>
      </c>
      <c r="E385" s="25">
        <v>0</v>
      </c>
      <c r="F385" s="21">
        <f t="shared" si="6"/>
        <v>0</v>
      </c>
    </row>
    <row r="386" spans="1:7" ht="45" x14ac:dyDescent="0.25">
      <c r="A386" s="15" t="s">
        <v>621</v>
      </c>
      <c r="B386" s="32" t="s">
        <v>622</v>
      </c>
      <c r="C386" s="6" t="s">
        <v>3</v>
      </c>
      <c r="D386" s="21">
        <v>4</v>
      </c>
      <c r="E386" s="25">
        <v>0</v>
      </c>
      <c r="F386" s="21">
        <f t="shared" si="6"/>
        <v>0</v>
      </c>
    </row>
    <row r="387" spans="1:7" x14ac:dyDescent="0.25">
      <c r="A387" s="16" t="s">
        <v>9</v>
      </c>
      <c r="B387" s="35" t="s">
        <v>623</v>
      </c>
      <c r="C387" s="6"/>
      <c r="D387" s="21"/>
      <c r="E387" s="25"/>
      <c r="F387" s="28">
        <f>SUM(F352:F386)</f>
        <v>0</v>
      </c>
    </row>
    <row r="388" spans="1:7" s="2" customFormat="1" ht="15.75" x14ac:dyDescent="0.25">
      <c r="A388" s="14" t="s">
        <v>624</v>
      </c>
      <c r="B388" s="34" t="s">
        <v>625</v>
      </c>
      <c r="C388" s="8" t="s">
        <v>9</v>
      </c>
      <c r="D388" s="22" t="s">
        <v>9</v>
      </c>
      <c r="E388" s="26" t="s">
        <v>9</v>
      </c>
      <c r="F388" s="22" t="s">
        <v>9</v>
      </c>
      <c r="G388" s="30"/>
    </row>
    <row r="389" spans="1:7" ht="105" x14ac:dyDescent="0.25">
      <c r="A389" s="15" t="s">
        <v>626</v>
      </c>
      <c r="B389" s="32" t="s">
        <v>627</v>
      </c>
      <c r="C389" s="6"/>
      <c r="D389" s="21"/>
      <c r="E389" s="25"/>
      <c r="F389" s="21"/>
    </row>
    <row r="390" spans="1:7" ht="75" x14ac:dyDescent="0.25">
      <c r="A390" s="15" t="s">
        <v>628</v>
      </c>
      <c r="B390" s="32" t="s">
        <v>629</v>
      </c>
      <c r="C390" s="6" t="s">
        <v>3</v>
      </c>
      <c r="D390" s="21">
        <v>20</v>
      </c>
      <c r="E390" s="25">
        <v>0</v>
      </c>
      <c r="F390" s="21">
        <f t="shared" ref="F390:F406" si="7">MMULT(D390,E390)</f>
        <v>0</v>
      </c>
    </row>
    <row r="391" spans="1:7" ht="75" x14ac:dyDescent="0.25">
      <c r="A391" s="15" t="s">
        <v>630</v>
      </c>
      <c r="B391" s="32" t="s">
        <v>631</v>
      </c>
      <c r="C391" s="6" t="s">
        <v>3</v>
      </c>
      <c r="D391" s="21">
        <v>30</v>
      </c>
      <c r="E391" s="25">
        <v>0</v>
      </c>
      <c r="F391" s="21">
        <f t="shared" si="7"/>
        <v>0</v>
      </c>
    </row>
    <row r="392" spans="1:7" ht="45" x14ac:dyDescent="0.25">
      <c r="A392" s="15" t="s">
        <v>632</v>
      </c>
      <c r="B392" s="32" t="s">
        <v>633</v>
      </c>
      <c r="C392" s="6" t="s">
        <v>3</v>
      </c>
      <c r="D392" s="21">
        <v>65</v>
      </c>
      <c r="E392" s="25">
        <v>0</v>
      </c>
      <c r="F392" s="21">
        <f t="shared" si="7"/>
        <v>0</v>
      </c>
    </row>
    <row r="393" spans="1:7" ht="60" x14ac:dyDescent="0.25">
      <c r="A393" s="15" t="s">
        <v>634</v>
      </c>
      <c r="B393" s="32" t="s">
        <v>635</v>
      </c>
      <c r="C393" s="6" t="s">
        <v>3</v>
      </c>
      <c r="D393" s="21">
        <v>12</v>
      </c>
      <c r="E393" s="25">
        <v>0</v>
      </c>
      <c r="F393" s="21">
        <f t="shared" si="7"/>
        <v>0</v>
      </c>
    </row>
    <row r="394" spans="1:7" ht="60" x14ac:dyDescent="0.25">
      <c r="A394" s="15" t="s">
        <v>636</v>
      </c>
      <c r="B394" s="32" t="s">
        <v>637</v>
      </c>
      <c r="C394" s="6" t="s">
        <v>3</v>
      </c>
      <c r="D394" s="21">
        <v>4</v>
      </c>
      <c r="E394" s="25">
        <v>0</v>
      </c>
      <c r="F394" s="21">
        <f t="shared" si="7"/>
        <v>0</v>
      </c>
    </row>
    <row r="395" spans="1:7" ht="30" x14ac:dyDescent="0.25">
      <c r="A395" s="15" t="s">
        <v>638</v>
      </c>
      <c r="B395" s="32" t="s">
        <v>639</v>
      </c>
      <c r="C395" s="6" t="s">
        <v>3</v>
      </c>
      <c r="D395" s="21">
        <v>145</v>
      </c>
      <c r="E395" s="25">
        <v>0</v>
      </c>
      <c r="F395" s="21">
        <f t="shared" si="7"/>
        <v>0</v>
      </c>
    </row>
    <row r="396" spans="1:7" ht="60" x14ac:dyDescent="0.25">
      <c r="A396" s="15" t="s">
        <v>640</v>
      </c>
      <c r="B396" s="32" t="s">
        <v>641</v>
      </c>
      <c r="C396" s="6" t="s">
        <v>3</v>
      </c>
      <c r="D396" s="21">
        <v>4</v>
      </c>
      <c r="E396" s="25">
        <v>0</v>
      </c>
      <c r="F396" s="21">
        <f t="shared" si="7"/>
        <v>0</v>
      </c>
    </row>
    <row r="397" spans="1:7" ht="30" x14ac:dyDescent="0.25">
      <c r="A397" s="15" t="s">
        <v>642</v>
      </c>
      <c r="B397" s="32" t="s">
        <v>643</v>
      </c>
      <c r="C397" s="6" t="s">
        <v>3</v>
      </c>
      <c r="D397" s="21">
        <v>2</v>
      </c>
      <c r="E397" s="25">
        <v>0</v>
      </c>
      <c r="F397" s="21">
        <f t="shared" si="7"/>
        <v>0</v>
      </c>
    </row>
    <row r="398" spans="1:7" ht="30" x14ac:dyDescent="0.25">
      <c r="A398" s="15" t="s">
        <v>644</v>
      </c>
      <c r="B398" s="32" t="s">
        <v>645</v>
      </c>
      <c r="C398" s="6" t="s">
        <v>3</v>
      </c>
      <c r="D398" s="21">
        <v>2</v>
      </c>
      <c r="E398" s="25">
        <v>0</v>
      </c>
      <c r="F398" s="21">
        <f t="shared" si="7"/>
        <v>0</v>
      </c>
    </row>
    <row r="399" spans="1:7" ht="45" x14ac:dyDescent="0.25">
      <c r="A399" s="15" t="s">
        <v>646</v>
      </c>
      <c r="B399" s="32" t="s">
        <v>647</v>
      </c>
      <c r="C399" s="6" t="s">
        <v>3</v>
      </c>
      <c r="D399" s="21">
        <v>1</v>
      </c>
      <c r="E399" s="25">
        <v>0</v>
      </c>
      <c r="F399" s="21">
        <f t="shared" si="7"/>
        <v>0</v>
      </c>
    </row>
    <row r="400" spans="1:7" ht="45" x14ac:dyDescent="0.25">
      <c r="A400" s="15" t="s">
        <v>648</v>
      </c>
      <c r="B400" s="32" t="s">
        <v>649</v>
      </c>
      <c r="C400" s="6" t="s">
        <v>3</v>
      </c>
      <c r="D400" s="21">
        <v>3</v>
      </c>
      <c r="E400" s="25">
        <v>0</v>
      </c>
      <c r="F400" s="21">
        <f t="shared" si="7"/>
        <v>0</v>
      </c>
    </row>
    <row r="401" spans="1:7" ht="45" x14ac:dyDescent="0.25">
      <c r="A401" s="15" t="s">
        <v>650</v>
      </c>
      <c r="B401" s="32" t="s">
        <v>651</v>
      </c>
      <c r="C401" s="6" t="s">
        <v>3</v>
      </c>
      <c r="D401" s="21">
        <v>2</v>
      </c>
      <c r="E401" s="25">
        <v>0</v>
      </c>
      <c r="F401" s="21">
        <f t="shared" si="7"/>
        <v>0</v>
      </c>
    </row>
    <row r="402" spans="1:7" ht="60" x14ac:dyDescent="0.25">
      <c r="A402" s="15" t="s">
        <v>652</v>
      </c>
      <c r="B402" s="32" t="s">
        <v>653</v>
      </c>
      <c r="C402" s="6" t="s">
        <v>105</v>
      </c>
      <c r="D402" s="21">
        <v>10</v>
      </c>
      <c r="E402" s="25">
        <v>0</v>
      </c>
      <c r="F402" s="21">
        <f t="shared" si="7"/>
        <v>0</v>
      </c>
    </row>
    <row r="403" spans="1:7" ht="60" x14ac:dyDescent="0.25">
      <c r="A403" s="15" t="s">
        <v>654</v>
      </c>
      <c r="B403" s="32" t="s">
        <v>655</v>
      </c>
      <c r="C403" s="6" t="s">
        <v>3</v>
      </c>
      <c r="D403" s="21">
        <v>4</v>
      </c>
      <c r="E403" s="25">
        <v>0</v>
      </c>
      <c r="F403" s="21">
        <f t="shared" si="7"/>
        <v>0</v>
      </c>
    </row>
    <row r="404" spans="1:7" ht="60" x14ac:dyDescent="0.25">
      <c r="A404" s="15" t="s">
        <v>656</v>
      </c>
      <c r="B404" s="32" t="s">
        <v>657</v>
      </c>
      <c r="C404" s="6" t="s">
        <v>3</v>
      </c>
      <c r="D404" s="21">
        <v>4</v>
      </c>
      <c r="E404" s="25">
        <v>0</v>
      </c>
      <c r="F404" s="21">
        <f t="shared" si="7"/>
        <v>0</v>
      </c>
    </row>
    <row r="405" spans="1:7" ht="45" x14ac:dyDescent="0.25">
      <c r="A405" s="15" t="s">
        <v>658</v>
      </c>
      <c r="B405" s="32" t="s">
        <v>659</v>
      </c>
      <c r="C405" s="6" t="s">
        <v>3</v>
      </c>
      <c r="D405" s="21">
        <v>4</v>
      </c>
      <c r="E405" s="25">
        <v>0</v>
      </c>
      <c r="F405" s="21">
        <f t="shared" si="7"/>
        <v>0</v>
      </c>
    </row>
    <row r="406" spans="1:7" ht="45" x14ac:dyDescent="0.25">
      <c r="A406" s="15" t="s">
        <v>660</v>
      </c>
      <c r="B406" s="32" t="s">
        <v>661</v>
      </c>
      <c r="C406" s="6" t="s">
        <v>3</v>
      </c>
      <c r="D406" s="21">
        <v>2</v>
      </c>
      <c r="E406" s="25">
        <v>0</v>
      </c>
      <c r="F406" s="21">
        <f t="shared" si="7"/>
        <v>0</v>
      </c>
    </row>
    <row r="407" spans="1:7" x14ac:dyDescent="0.25">
      <c r="A407" s="16" t="s">
        <v>9</v>
      </c>
      <c r="B407" s="35" t="s">
        <v>662</v>
      </c>
      <c r="C407" s="6"/>
      <c r="D407" s="21"/>
      <c r="E407" s="25"/>
      <c r="F407" s="28">
        <f>SUM(F389:F406)</f>
        <v>0</v>
      </c>
    </row>
    <row r="408" spans="1:7" s="2" customFormat="1" ht="15.75" x14ac:dyDescent="0.25">
      <c r="A408" s="14" t="s">
        <v>663</v>
      </c>
      <c r="B408" s="34" t="s">
        <v>664</v>
      </c>
      <c r="C408" s="8" t="s">
        <v>9</v>
      </c>
      <c r="D408" s="22" t="s">
        <v>9</v>
      </c>
      <c r="E408" s="26" t="s">
        <v>9</v>
      </c>
      <c r="F408" s="22" t="s">
        <v>9</v>
      </c>
      <c r="G408" s="30"/>
    </row>
    <row r="409" spans="1:7" ht="45" x14ac:dyDescent="0.25">
      <c r="A409" s="15" t="s">
        <v>665</v>
      </c>
      <c r="B409" s="32" t="s">
        <v>666</v>
      </c>
      <c r="C409" s="6" t="s">
        <v>105</v>
      </c>
      <c r="D409" s="21">
        <v>140</v>
      </c>
      <c r="E409" s="25">
        <v>0</v>
      </c>
      <c r="F409" s="21">
        <f t="shared" ref="F409:F436" si="8">MMULT(D409,E409)</f>
        <v>0</v>
      </c>
    </row>
    <row r="410" spans="1:7" ht="30" x14ac:dyDescent="0.25">
      <c r="A410" s="15" t="s">
        <v>667</v>
      </c>
      <c r="B410" s="32" t="s">
        <v>668</v>
      </c>
      <c r="C410" s="6" t="s">
        <v>105</v>
      </c>
      <c r="D410" s="21">
        <v>250</v>
      </c>
      <c r="E410" s="25">
        <v>0</v>
      </c>
      <c r="F410" s="21">
        <f t="shared" si="8"/>
        <v>0</v>
      </c>
    </row>
    <row r="411" spans="1:7" ht="30" x14ac:dyDescent="0.25">
      <c r="A411" s="15" t="s">
        <v>669</v>
      </c>
      <c r="B411" s="32" t="s">
        <v>670</v>
      </c>
      <c r="C411" s="6" t="s">
        <v>105</v>
      </c>
      <c r="D411" s="21">
        <v>80</v>
      </c>
      <c r="E411" s="25">
        <v>0</v>
      </c>
      <c r="F411" s="21">
        <f t="shared" si="8"/>
        <v>0</v>
      </c>
    </row>
    <row r="412" spans="1:7" ht="30" x14ac:dyDescent="0.25">
      <c r="A412" s="15" t="s">
        <v>671</v>
      </c>
      <c r="B412" s="32" t="s">
        <v>672</v>
      </c>
      <c r="C412" s="6" t="s">
        <v>105</v>
      </c>
      <c r="D412" s="21">
        <v>120</v>
      </c>
      <c r="E412" s="25">
        <v>0</v>
      </c>
      <c r="F412" s="21">
        <f t="shared" si="8"/>
        <v>0</v>
      </c>
    </row>
    <row r="413" spans="1:7" ht="30" x14ac:dyDescent="0.25">
      <c r="A413" s="15" t="s">
        <v>673</v>
      </c>
      <c r="B413" s="32" t="s">
        <v>674</v>
      </c>
      <c r="C413" s="6" t="s">
        <v>105</v>
      </c>
      <c r="D413" s="21">
        <v>40</v>
      </c>
      <c r="E413" s="25">
        <v>0</v>
      </c>
      <c r="F413" s="21">
        <f t="shared" si="8"/>
        <v>0</v>
      </c>
    </row>
    <row r="414" spans="1:7" ht="30" x14ac:dyDescent="0.25">
      <c r="A414" s="15" t="s">
        <v>675</v>
      </c>
      <c r="B414" s="32" t="s">
        <v>676</v>
      </c>
      <c r="C414" s="6" t="s">
        <v>3</v>
      </c>
      <c r="D414" s="21">
        <v>4</v>
      </c>
      <c r="E414" s="25">
        <v>0</v>
      </c>
      <c r="F414" s="21">
        <f t="shared" si="8"/>
        <v>0</v>
      </c>
    </row>
    <row r="415" spans="1:7" ht="60" x14ac:dyDescent="0.25">
      <c r="A415" s="15" t="s">
        <v>677</v>
      </c>
      <c r="B415" s="32" t="s">
        <v>678</v>
      </c>
      <c r="C415" s="6" t="s">
        <v>105</v>
      </c>
      <c r="D415" s="21">
        <v>160</v>
      </c>
      <c r="E415" s="25">
        <v>0</v>
      </c>
      <c r="F415" s="21">
        <f t="shared" si="8"/>
        <v>0</v>
      </c>
    </row>
    <row r="416" spans="1:7" ht="60" x14ac:dyDescent="0.25">
      <c r="A416" s="15" t="s">
        <v>679</v>
      </c>
      <c r="B416" s="32" t="s">
        <v>680</v>
      </c>
      <c r="C416" s="6" t="s">
        <v>105</v>
      </c>
      <c r="D416" s="21">
        <v>160</v>
      </c>
      <c r="E416" s="25">
        <v>0</v>
      </c>
      <c r="F416" s="21">
        <f t="shared" si="8"/>
        <v>0</v>
      </c>
    </row>
    <row r="417" spans="1:6" x14ac:dyDescent="0.25">
      <c r="A417" s="15" t="s">
        <v>681</v>
      </c>
      <c r="B417" s="32" t="s">
        <v>682</v>
      </c>
      <c r="C417" s="6" t="s">
        <v>105</v>
      </c>
      <c r="D417" s="21">
        <v>60</v>
      </c>
      <c r="E417" s="25">
        <v>0</v>
      </c>
      <c r="F417" s="21">
        <f t="shared" si="8"/>
        <v>0</v>
      </c>
    </row>
    <row r="418" spans="1:6" x14ac:dyDescent="0.25">
      <c r="A418" s="15" t="s">
        <v>683</v>
      </c>
      <c r="B418" s="32" t="s">
        <v>684</v>
      </c>
      <c r="C418" s="6" t="s">
        <v>105</v>
      </c>
      <c r="D418" s="21">
        <v>100</v>
      </c>
      <c r="E418" s="25">
        <v>0</v>
      </c>
      <c r="F418" s="21">
        <f t="shared" si="8"/>
        <v>0</v>
      </c>
    </row>
    <row r="419" spans="1:6" x14ac:dyDescent="0.25">
      <c r="A419" s="15" t="s">
        <v>685</v>
      </c>
      <c r="B419" s="32" t="s">
        <v>686</v>
      </c>
      <c r="C419" s="6" t="s">
        <v>105</v>
      </c>
      <c r="D419" s="21">
        <v>200</v>
      </c>
      <c r="E419" s="25">
        <v>0</v>
      </c>
      <c r="F419" s="21">
        <f t="shared" si="8"/>
        <v>0</v>
      </c>
    </row>
    <row r="420" spans="1:6" x14ac:dyDescent="0.25">
      <c r="A420" s="15" t="s">
        <v>687</v>
      </c>
      <c r="B420" s="32" t="s">
        <v>688</v>
      </c>
      <c r="C420" s="6" t="s">
        <v>105</v>
      </c>
      <c r="D420" s="21">
        <v>120</v>
      </c>
      <c r="E420" s="25">
        <v>0</v>
      </c>
      <c r="F420" s="21">
        <f t="shared" si="8"/>
        <v>0</v>
      </c>
    </row>
    <row r="421" spans="1:6" x14ac:dyDescent="0.25">
      <c r="A421" s="15" t="s">
        <v>689</v>
      </c>
      <c r="B421" s="32" t="s">
        <v>690</v>
      </c>
      <c r="C421" s="6" t="s">
        <v>105</v>
      </c>
      <c r="D421" s="21">
        <v>120</v>
      </c>
      <c r="E421" s="25">
        <v>0</v>
      </c>
      <c r="F421" s="21">
        <f t="shared" si="8"/>
        <v>0</v>
      </c>
    </row>
    <row r="422" spans="1:6" x14ac:dyDescent="0.25">
      <c r="A422" s="15" t="s">
        <v>691</v>
      </c>
      <c r="B422" s="32" t="s">
        <v>692</v>
      </c>
      <c r="C422" s="6" t="s">
        <v>105</v>
      </c>
      <c r="D422" s="21">
        <v>10</v>
      </c>
      <c r="E422" s="25">
        <v>0</v>
      </c>
      <c r="F422" s="21">
        <f t="shared" si="8"/>
        <v>0</v>
      </c>
    </row>
    <row r="423" spans="1:6" x14ac:dyDescent="0.25">
      <c r="A423" s="15" t="s">
        <v>693</v>
      </c>
      <c r="B423" s="32" t="s">
        <v>694</v>
      </c>
      <c r="C423" s="6" t="s">
        <v>105</v>
      </c>
      <c r="D423" s="21">
        <v>20</v>
      </c>
      <c r="E423" s="25">
        <v>0</v>
      </c>
      <c r="F423" s="21">
        <f t="shared" si="8"/>
        <v>0</v>
      </c>
    </row>
    <row r="424" spans="1:6" x14ac:dyDescent="0.25">
      <c r="A424" s="15" t="s">
        <v>695</v>
      </c>
      <c r="B424" s="32" t="s">
        <v>696</v>
      </c>
      <c r="C424" s="6" t="s">
        <v>105</v>
      </c>
      <c r="D424" s="21">
        <v>20</v>
      </c>
      <c r="E424" s="25">
        <v>0</v>
      </c>
      <c r="F424" s="21">
        <f t="shared" si="8"/>
        <v>0</v>
      </c>
    </row>
    <row r="425" spans="1:6" x14ac:dyDescent="0.25">
      <c r="A425" s="15" t="s">
        <v>697</v>
      </c>
      <c r="B425" s="32" t="s">
        <v>698</v>
      </c>
      <c r="C425" s="6" t="s">
        <v>105</v>
      </c>
      <c r="D425" s="21">
        <v>20</v>
      </c>
      <c r="E425" s="25">
        <v>0</v>
      </c>
      <c r="F425" s="21">
        <f t="shared" si="8"/>
        <v>0</v>
      </c>
    </row>
    <row r="426" spans="1:6" x14ac:dyDescent="0.25">
      <c r="A426" s="15" t="s">
        <v>699</v>
      </c>
      <c r="B426" s="32" t="s">
        <v>700</v>
      </c>
      <c r="C426" s="6" t="s">
        <v>105</v>
      </c>
      <c r="D426" s="21">
        <v>60</v>
      </c>
      <c r="E426" s="25">
        <v>0</v>
      </c>
      <c r="F426" s="21">
        <f t="shared" si="8"/>
        <v>0</v>
      </c>
    </row>
    <row r="427" spans="1:6" x14ac:dyDescent="0.25">
      <c r="A427" s="15" t="s">
        <v>701</v>
      </c>
      <c r="B427" s="32" t="s">
        <v>702</v>
      </c>
      <c r="C427" s="6" t="s">
        <v>105</v>
      </c>
      <c r="D427" s="21">
        <v>50</v>
      </c>
      <c r="E427" s="25">
        <v>0</v>
      </c>
      <c r="F427" s="21">
        <f t="shared" si="8"/>
        <v>0</v>
      </c>
    </row>
    <row r="428" spans="1:6" ht="45" x14ac:dyDescent="0.25">
      <c r="A428" s="15" t="s">
        <v>703</v>
      </c>
      <c r="B428" s="32" t="s">
        <v>704</v>
      </c>
      <c r="C428" s="6" t="s">
        <v>105</v>
      </c>
      <c r="D428" s="21">
        <v>200</v>
      </c>
      <c r="E428" s="25">
        <v>0</v>
      </c>
      <c r="F428" s="21">
        <f t="shared" si="8"/>
        <v>0</v>
      </c>
    </row>
    <row r="429" spans="1:6" x14ac:dyDescent="0.25">
      <c r="A429" s="15" t="s">
        <v>705</v>
      </c>
      <c r="B429" s="32" t="s">
        <v>706</v>
      </c>
      <c r="C429" s="6" t="s">
        <v>105</v>
      </c>
      <c r="D429" s="21">
        <v>120</v>
      </c>
      <c r="E429" s="25">
        <v>0</v>
      </c>
      <c r="F429" s="21">
        <f t="shared" si="8"/>
        <v>0</v>
      </c>
    </row>
    <row r="430" spans="1:6" ht="30" x14ac:dyDescent="0.25">
      <c r="A430" s="15" t="s">
        <v>707</v>
      </c>
      <c r="B430" s="32" t="s">
        <v>708</v>
      </c>
      <c r="C430" s="6" t="s">
        <v>105</v>
      </c>
      <c r="D430" s="21">
        <v>20</v>
      </c>
      <c r="E430" s="25">
        <v>0</v>
      </c>
      <c r="F430" s="21">
        <f t="shared" si="8"/>
        <v>0</v>
      </c>
    </row>
    <row r="431" spans="1:6" ht="45" x14ac:dyDescent="0.25">
      <c r="A431" s="15" t="s">
        <v>709</v>
      </c>
      <c r="B431" s="32" t="s">
        <v>710</v>
      </c>
      <c r="C431" s="6" t="s">
        <v>121</v>
      </c>
      <c r="D431" s="21">
        <v>2</v>
      </c>
      <c r="E431" s="25">
        <v>0</v>
      </c>
      <c r="F431" s="21">
        <f t="shared" si="8"/>
        <v>0</v>
      </c>
    </row>
    <row r="432" spans="1:6" ht="45" x14ac:dyDescent="0.25">
      <c r="A432" s="15" t="s">
        <v>711</v>
      </c>
      <c r="B432" s="32" t="s">
        <v>712</v>
      </c>
      <c r="C432" s="6" t="s">
        <v>105</v>
      </c>
      <c r="D432" s="21">
        <v>80</v>
      </c>
      <c r="E432" s="25">
        <v>0</v>
      </c>
      <c r="F432" s="21">
        <f t="shared" si="8"/>
        <v>0</v>
      </c>
    </row>
    <row r="433" spans="1:7" ht="30" x14ac:dyDescent="0.25">
      <c r="A433" s="15" t="s">
        <v>713</v>
      </c>
      <c r="B433" s="32" t="s">
        <v>714</v>
      </c>
      <c r="C433" s="6" t="s">
        <v>3</v>
      </c>
      <c r="D433" s="21">
        <v>1</v>
      </c>
      <c r="E433" s="25">
        <v>0</v>
      </c>
      <c r="F433" s="21">
        <f t="shared" si="8"/>
        <v>0</v>
      </c>
    </row>
    <row r="434" spans="1:7" ht="30" x14ac:dyDescent="0.25">
      <c r="A434" s="15" t="s">
        <v>715</v>
      </c>
      <c r="B434" s="32" t="s">
        <v>716</v>
      </c>
      <c r="C434" s="6" t="s">
        <v>105</v>
      </c>
      <c r="D434" s="21">
        <v>5</v>
      </c>
      <c r="E434" s="25">
        <v>0</v>
      </c>
      <c r="F434" s="21">
        <f t="shared" si="8"/>
        <v>0</v>
      </c>
    </row>
    <row r="435" spans="1:7" ht="30" x14ac:dyDescent="0.25">
      <c r="A435" s="15" t="s">
        <v>717</v>
      </c>
      <c r="B435" s="32" t="s">
        <v>718</v>
      </c>
      <c r="C435" s="6" t="s">
        <v>3</v>
      </c>
      <c r="D435" s="21">
        <v>2</v>
      </c>
      <c r="E435" s="25">
        <v>0</v>
      </c>
      <c r="F435" s="21">
        <f t="shared" si="8"/>
        <v>0</v>
      </c>
    </row>
    <row r="436" spans="1:7" ht="60" x14ac:dyDescent="0.25">
      <c r="A436" s="15" t="s">
        <v>719</v>
      </c>
      <c r="B436" s="32" t="s">
        <v>720</v>
      </c>
      <c r="C436" s="6" t="s">
        <v>3</v>
      </c>
      <c r="D436" s="21">
        <v>1</v>
      </c>
      <c r="E436" s="25">
        <v>0</v>
      </c>
      <c r="F436" s="21">
        <f t="shared" si="8"/>
        <v>0</v>
      </c>
    </row>
    <row r="437" spans="1:7" x14ac:dyDescent="0.25">
      <c r="A437" s="16" t="s">
        <v>9</v>
      </c>
      <c r="B437" s="35" t="s">
        <v>721</v>
      </c>
      <c r="C437" s="6"/>
      <c r="D437" s="21"/>
      <c r="E437" s="25"/>
      <c r="F437" s="28">
        <f>SUM(F409:F436)</f>
        <v>0</v>
      </c>
    </row>
    <row r="438" spans="1:7" s="2" customFormat="1" ht="15.75" x14ac:dyDescent="0.25">
      <c r="A438" s="14" t="s">
        <v>722</v>
      </c>
      <c r="B438" s="34" t="s">
        <v>723</v>
      </c>
      <c r="C438" s="8" t="s">
        <v>9</v>
      </c>
      <c r="D438" s="22" t="s">
        <v>9</v>
      </c>
      <c r="E438" s="26" t="s">
        <v>9</v>
      </c>
      <c r="F438" s="22" t="s">
        <v>9</v>
      </c>
      <c r="G438" s="30"/>
    </row>
    <row r="439" spans="1:7" ht="60" x14ac:dyDescent="0.25">
      <c r="A439" s="15" t="s">
        <v>724</v>
      </c>
      <c r="B439" s="32" t="s">
        <v>725</v>
      </c>
      <c r="C439" s="6" t="s">
        <v>3</v>
      </c>
      <c r="D439" s="21">
        <v>1</v>
      </c>
      <c r="E439" s="25">
        <v>0</v>
      </c>
      <c r="F439" s="21">
        <f t="shared" ref="F439:F472" si="9">MMULT(D439,E439)</f>
        <v>0</v>
      </c>
    </row>
    <row r="440" spans="1:7" ht="60" x14ac:dyDescent="0.25">
      <c r="A440" s="15" t="s">
        <v>726</v>
      </c>
      <c r="B440" s="32" t="s">
        <v>727</v>
      </c>
      <c r="C440" s="6" t="s">
        <v>3</v>
      </c>
      <c r="D440" s="21">
        <v>1</v>
      </c>
      <c r="E440" s="25">
        <v>0</v>
      </c>
      <c r="F440" s="21">
        <f t="shared" si="9"/>
        <v>0</v>
      </c>
    </row>
    <row r="441" spans="1:7" ht="30" x14ac:dyDescent="0.25">
      <c r="A441" s="15" t="s">
        <v>728</v>
      </c>
      <c r="B441" s="32" t="s">
        <v>729</v>
      </c>
      <c r="C441" s="6" t="s">
        <v>121</v>
      </c>
      <c r="D441" s="21">
        <v>1</v>
      </c>
      <c r="E441" s="25">
        <v>0</v>
      </c>
      <c r="F441" s="21">
        <f t="shared" si="9"/>
        <v>0</v>
      </c>
    </row>
    <row r="442" spans="1:7" ht="45" x14ac:dyDescent="0.25">
      <c r="A442" s="15" t="s">
        <v>730</v>
      </c>
      <c r="B442" s="32" t="s">
        <v>731</v>
      </c>
      <c r="C442" s="6" t="s">
        <v>3</v>
      </c>
      <c r="D442" s="21">
        <v>1</v>
      </c>
      <c r="E442" s="25">
        <v>0</v>
      </c>
      <c r="F442" s="21">
        <f t="shared" si="9"/>
        <v>0</v>
      </c>
    </row>
    <row r="443" spans="1:7" ht="30" x14ac:dyDescent="0.25">
      <c r="A443" s="15" t="s">
        <v>732</v>
      </c>
      <c r="B443" s="32" t="s">
        <v>733</v>
      </c>
      <c r="C443" s="6" t="s">
        <v>3</v>
      </c>
      <c r="D443" s="21">
        <v>4</v>
      </c>
      <c r="E443" s="25">
        <v>0</v>
      </c>
      <c r="F443" s="21">
        <f t="shared" si="9"/>
        <v>0</v>
      </c>
    </row>
    <row r="444" spans="1:7" x14ac:dyDescent="0.25">
      <c r="A444" s="15" t="s">
        <v>734</v>
      </c>
      <c r="B444" s="32" t="s">
        <v>735</v>
      </c>
      <c r="C444" s="6" t="s">
        <v>3</v>
      </c>
      <c r="D444" s="21">
        <v>3</v>
      </c>
      <c r="E444" s="25">
        <v>0</v>
      </c>
      <c r="F444" s="21">
        <f t="shared" si="9"/>
        <v>0</v>
      </c>
    </row>
    <row r="445" spans="1:7" x14ac:dyDescent="0.25">
      <c r="A445" s="15" t="s">
        <v>736</v>
      </c>
      <c r="B445" s="32" t="s">
        <v>737</v>
      </c>
      <c r="C445" s="6" t="s">
        <v>3</v>
      </c>
      <c r="D445" s="21">
        <v>1</v>
      </c>
      <c r="E445" s="25">
        <v>0</v>
      </c>
      <c r="F445" s="21">
        <f t="shared" si="9"/>
        <v>0</v>
      </c>
    </row>
    <row r="446" spans="1:7" ht="30" x14ac:dyDescent="0.25">
      <c r="A446" s="15" t="s">
        <v>738</v>
      </c>
      <c r="B446" s="32" t="s">
        <v>739</v>
      </c>
      <c r="C446" s="6" t="s">
        <v>3</v>
      </c>
      <c r="D446" s="21">
        <v>1</v>
      </c>
      <c r="E446" s="25">
        <v>0</v>
      </c>
      <c r="F446" s="21">
        <f t="shared" si="9"/>
        <v>0</v>
      </c>
    </row>
    <row r="447" spans="1:7" ht="30" x14ac:dyDescent="0.25">
      <c r="A447" s="15" t="s">
        <v>740</v>
      </c>
      <c r="B447" s="32" t="s">
        <v>741</v>
      </c>
      <c r="C447" s="6" t="s">
        <v>3</v>
      </c>
      <c r="D447" s="21">
        <v>2</v>
      </c>
      <c r="E447" s="25">
        <v>0</v>
      </c>
      <c r="F447" s="21">
        <f t="shared" si="9"/>
        <v>0</v>
      </c>
    </row>
    <row r="448" spans="1:7" ht="30" x14ac:dyDescent="0.25">
      <c r="A448" s="15" t="s">
        <v>742</v>
      </c>
      <c r="B448" s="32" t="s">
        <v>743</v>
      </c>
      <c r="C448" s="6" t="s">
        <v>3</v>
      </c>
      <c r="D448" s="21">
        <v>2</v>
      </c>
      <c r="E448" s="25">
        <v>0</v>
      </c>
      <c r="F448" s="21">
        <f t="shared" si="9"/>
        <v>0</v>
      </c>
    </row>
    <row r="449" spans="1:6" x14ac:dyDescent="0.25">
      <c r="A449" s="15" t="s">
        <v>744</v>
      </c>
      <c r="B449" s="32" t="s">
        <v>745</v>
      </c>
      <c r="C449" s="6" t="s">
        <v>3</v>
      </c>
      <c r="D449" s="21">
        <v>2</v>
      </c>
      <c r="E449" s="25">
        <v>0</v>
      </c>
      <c r="F449" s="21">
        <f t="shared" si="9"/>
        <v>0</v>
      </c>
    </row>
    <row r="450" spans="1:6" x14ac:dyDescent="0.25">
      <c r="A450" s="15" t="s">
        <v>746</v>
      </c>
      <c r="B450" s="32" t="s">
        <v>747</v>
      </c>
      <c r="C450" s="6" t="s">
        <v>3</v>
      </c>
      <c r="D450" s="21">
        <v>3</v>
      </c>
      <c r="E450" s="25">
        <v>0</v>
      </c>
      <c r="F450" s="21">
        <f t="shared" si="9"/>
        <v>0</v>
      </c>
    </row>
    <row r="451" spans="1:6" x14ac:dyDescent="0.25">
      <c r="A451" s="15" t="s">
        <v>748</v>
      </c>
      <c r="B451" s="32" t="s">
        <v>749</v>
      </c>
      <c r="C451" s="6" t="s">
        <v>3</v>
      </c>
      <c r="D451" s="21">
        <v>4</v>
      </c>
      <c r="E451" s="25">
        <v>0</v>
      </c>
      <c r="F451" s="21">
        <f t="shared" si="9"/>
        <v>0</v>
      </c>
    </row>
    <row r="452" spans="1:6" x14ac:dyDescent="0.25">
      <c r="A452" s="15" t="s">
        <v>750</v>
      </c>
      <c r="B452" s="32" t="s">
        <v>751</v>
      </c>
      <c r="C452" s="6" t="s">
        <v>3</v>
      </c>
      <c r="D452" s="21">
        <v>5</v>
      </c>
      <c r="E452" s="25">
        <v>0</v>
      </c>
      <c r="F452" s="21">
        <f t="shared" si="9"/>
        <v>0</v>
      </c>
    </row>
    <row r="453" spans="1:6" x14ac:dyDescent="0.25">
      <c r="A453" s="15" t="s">
        <v>752</v>
      </c>
      <c r="B453" s="32" t="s">
        <v>753</v>
      </c>
      <c r="C453" s="6" t="s">
        <v>3</v>
      </c>
      <c r="D453" s="21">
        <v>15</v>
      </c>
      <c r="E453" s="25">
        <v>0</v>
      </c>
      <c r="F453" s="21">
        <f t="shared" si="9"/>
        <v>0</v>
      </c>
    </row>
    <row r="454" spans="1:6" x14ac:dyDescent="0.25">
      <c r="A454" s="15" t="s">
        <v>754</v>
      </c>
      <c r="B454" s="32" t="s">
        <v>755</v>
      </c>
      <c r="C454" s="6" t="s">
        <v>3</v>
      </c>
      <c r="D454" s="21">
        <v>130</v>
      </c>
      <c r="E454" s="25">
        <v>0</v>
      </c>
      <c r="F454" s="21">
        <f t="shared" si="9"/>
        <v>0</v>
      </c>
    </row>
    <row r="455" spans="1:6" ht="30" x14ac:dyDescent="0.25">
      <c r="A455" s="15" t="s">
        <v>756</v>
      </c>
      <c r="B455" s="32" t="s">
        <v>757</v>
      </c>
      <c r="C455" s="6" t="s">
        <v>3</v>
      </c>
      <c r="D455" s="21">
        <v>2</v>
      </c>
      <c r="E455" s="25">
        <v>0</v>
      </c>
      <c r="F455" s="21">
        <f t="shared" si="9"/>
        <v>0</v>
      </c>
    </row>
    <row r="456" spans="1:6" x14ac:dyDescent="0.25">
      <c r="A456" s="15" t="s">
        <v>758</v>
      </c>
      <c r="B456" s="32" t="s">
        <v>759</v>
      </c>
      <c r="C456" s="6" t="s">
        <v>3</v>
      </c>
      <c r="D456" s="21">
        <v>2</v>
      </c>
      <c r="E456" s="25">
        <v>0</v>
      </c>
      <c r="F456" s="21">
        <f t="shared" si="9"/>
        <v>0</v>
      </c>
    </row>
    <row r="457" spans="1:6" x14ac:dyDescent="0.25">
      <c r="A457" s="15" t="s">
        <v>760</v>
      </c>
      <c r="B457" s="32" t="s">
        <v>761</v>
      </c>
      <c r="C457" s="6" t="s">
        <v>3</v>
      </c>
      <c r="D457" s="21">
        <v>6</v>
      </c>
      <c r="E457" s="25">
        <v>0</v>
      </c>
      <c r="F457" s="21">
        <f t="shared" si="9"/>
        <v>0</v>
      </c>
    </row>
    <row r="458" spans="1:6" x14ac:dyDescent="0.25">
      <c r="A458" s="15" t="s">
        <v>762</v>
      </c>
      <c r="B458" s="32" t="s">
        <v>763</v>
      </c>
      <c r="C458" s="6" t="s">
        <v>3</v>
      </c>
      <c r="D458" s="21">
        <v>6</v>
      </c>
      <c r="E458" s="25">
        <v>0</v>
      </c>
      <c r="F458" s="21">
        <f t="shared" si="9"/>
        <v>0</v>
      </c>
    </row>
    <row r="459" spans="1:6" x14ac:dyDescent="0.25">
      <c r="A459" s="15" t="s">
        <v>764</v>
      </c>
      <c r="B459" s="32" t="s">
        <v>765</v>
      </c>
      <c r="C459" s="6" t="s">
        <v>3</v>
      </c>
      <c r="D459" s="21">
        <v>15</v>
      </c>
      <c r="E459" s="25">
        <v>0</v>
      </c>
      <c r="F459" s="21">
        <f t="shared" si="9"/>
        <v>0</v>
      </c>
    </row>
    <row r="460" spans="1:6" x14ac:dyDescent="0.25">
      <c r="A460" s="15" t="s">
        <v>766</v>
      </c>
      <c r="B460" s="32" t="s">
        <v>767</v>
      </c>
      <c r="C460" s="6" t="s">
        <v>3</v>
      </c>
      <c r="D460" s="21">
        <v>8</v>
      </c>
      <c r="E460" s="25">
        <v>0</v>
      </c>
      <c r="F460" s="21">
        <f t="shared" si="9"/>
        <v>0</v>
      </c>
    </row>
    <row r="461" spans="1:6" x14ac:dyDescent="0.25">
      <c r="A461" s="15" t="s">
        <v>768</v>
      </c>
      <c r="B461" s="32" t="s">
        <v>769</v>
      </c>
      <c r="C461" s="6" t="s">
        <v>3</v>
      </c>
      <c r="D461" s="21">
        <v>2</v>
      </c>
      <c r="E461" s="25">
        <v>0</v>
      </c>
      <c r="F461" s="21">
        <f t="shared" si="9"/>
        <v>0</v>
      </c>
    </row>
    <row r="462" spans="1:6" x14ac:dyDescent="0.25">
      <c r="A462" s="15" t="s">
        <v>770</v>
      </c>
      <c r="B462" s="32" t="s">
        <v>771</v>
      </c>
      <c r="C462" s="6" t="s">
        <v>3</v>
      </c>
      <c r="D462" s="21">
        <v>22</v>
      </c>
      <c r="E462" s="25">
        <v>0</v>
      </c>
      <c r="F462" s="21">
        <f t="shared" si="9"/>
        <v>0</v>
      </c>
    </row>
    <row r="463" spans="1:6" x14ac:dyDescent="0.25">
      <c r="A463" s="15" t="s">
        <v>772</v>
      </c>
      <c r="B463" s="32" t="s">
        <v>773</v>
      </c>
      <c r="C463" s="6" t="s">
        <v>3</v>
      </c>
      <c r="D463" s="21">
        <v>10</v>
      </c>
      <c r="E463" s="25">
        <v>0</v>
      </c>
      <c r="F463" s="21">
        <f t="shared" si="9"/>
        <v>0</v>
      </c>
    </row>
    <row r="464" spans="1:6" x14ac:dyDescent="0.25">
      <c r="A464" s="15" t="s">
        <v>774</v>
      </c>
      <c r="B464" s="32" t="s">
        <v>775</v>
      </c>
      <c r="C464" s="6" t="s">
        <v>3</v>
      </c>
      <c r="D464" s="21">
        <v>4</v>
      </c>
      <c r="E464" s="25">
        <v>0</v>
      </c>
      <c r="F464" s="21">
        <f t="shared" si="9"/>
        <v>0</v>
      </c>
    </row>
    <row r="465" spans="1:7" x14ac:dyDescent="0.25">
      <c r="A465" s="15" t="s">
        <v>776</v>
      </c>
      <c r="B465" s="32" t="s">
        <v>777</v>
      </c>
      <c r="C465" s="6" t="s">
        <v>3</v>
      </c>
      <c r="D465" s="21">
        <v>20</v>
      </c>
      <c r="E465" s="25">
        <v>0</v>
      </c>
      <c r="F465" s="21">
        <f t="shared" si="9"/>
        <v>0</v>
      </c>
    </row>
    <row r="466" spans="1:7" x14ac:dyDescent="0.25">
      <c r="A466" s="15" t="s">
        <v>778</v>
      </c>
      <c r="B466" s="32" t="s">
        <v>779</v>
      </c>
      <c r="C466" s="6" t="s">
        <v>3</v>
      </c>
      <c r="D466" s="21">
        <v>2</v>
      </c>
      <c r="E466" s="25">
        <v>0</v>
      </c>
      <c r="F466" s="21">
        <f t="shared" si="9"/>
        <v>0</v>
      </c>
    </row>
    <row r="467" spans="1:7" x14ac:dyDescent="0.25">
      <c r="A467" s="15" t="s">
        <v>780</v>
      </c>
      <c r="B467" s="32" t="s">
        <v>781</v>
      </c>
      <c r="C467" s="6" t="s">
        <v>3</v>
      </c>
      <c r="D467" s="21">
        <v>22</v>
      </c>
      <c r="E467" s="25">
        <v>0</v>
      </c>
      <c r="F467" s="21">
        <f t="shared" si="9"/>
        <v>0</v>
      </c>
    </row>
    <row r="468" spans="1:7" x14ac:dyDescent="0.25">
      <c r="A468" s="15" t="s">
        <v>782</v>
      </c>
      <c r="B468" s="32" t="s">
        <v>783</v>
      </c>
      <c r="C468" s="6" t="s">
        <v>3</v>
      </c>
      <c r="D468" s="21">
        <v>2</v>
      </c>
      <c r="E468" s="25">
        <v>0</v>
      </c>
      <c r="F468" s="21">
        <f t="shared" si="9"/>
        <v>0</v>
      </c>
    </row>
    <row r="469" spans="1:7" ht="30" x14ac:dyDescent="0.25">
      <c r="A469" s="15" t="s">
        <v>784</v>
      </c>
      <c r="B469" s="32" t="s">
        <v>785</v>
      </c>
      <c r="C469" s="6" t="s">
        <v>3</v>
      </c>
      <c r="D469" s="21">
        <v>2</v>
      </c>
      <c r="E469" s="25">
        <v>0</v>
      </c>
      <c r="F469" s="21">
        <f t="shared" si="9"/>
        <v>0</v>
      </c>
    </row>
    <row r="470" spans="1:7" ht="45" x14ac:dyDescent="0.25">
      <c r="A470" s="15" t="s">
        <v>786</v>
      </c>
      <c r="B470" s="32" t="s">
        <v>787</v>
      </c>
      <c r="C470" s="6" t="s">
        <v>121</v>
      </c>
      <c r="D470" s="21">
        <v>1</v>
      </c>
      <c r="E470" s="25">
        <v>0</v>
      </c>
      <c r="F470" s="21">
        <f t="shared" si="9"/>
        <v>0</v>
      </c>
    </row>
    <row r="471" spans="1:7" ht="75" x14ac:dyDescent="0.25">
      <c r="A471" s="15" t="s">
        <v>788</v>
      </c>
      <c r="B471" s="32" t="s">
        <v>789</v>
      </c>
      <c r="C471" s="6" t="s">
        <v>43</v>
      </c>
      <c r="D471" s="21">
        <v>3.5</v>
      </c>
      <c r="E471" s="25">
        <v>0</v>
      </c>
      <c r="F471" s="21">
        <f t="shared" si="9"/>
        <v>0</v>
      </c>
    </row>
    <row r="472" spans="1:7" ht="75" x14ac:dyDescent="0.25">
      <c r="A472" s="15" t="s">
        <v>790</v>
      </c>
      <c r="B472" s="32" t="s">
        <v>791</v>
      </c>
      <c r="C472" s="6" t="s">
        <v>43</v>
      </c>
      <c r="D472" s="21">
        <v>2.5</v>
      </c>
      <c r="E472" s="25">
        <v>0</v>
      </c>
      <c r="F472" s="21">
        <f t="shared" si="9"/>
        <v>0</v>
      </c>
    </row>
    <row r="473" spans="1:7" x14ac:dyDescent="0.25">
      <c r="A473" s="16" t="s">
        <v>9</v>
      </c>
      <c r="B473" s="35" t="s">
        <v>792</v>
      </c>
      <c r="C473" s="6"/>
      <c r="D473" s="21"/>
      <c r="E473" s="25"/>
      <c r="F473" s="28">
        <f>SUM(F439:F472)</f>
        <v>0</v>
      </c>
    </row>
    <row r="474" spans="1:7" s="2" customFormat="1" ht="15.75" x14ac:dyDescent="0.25">
      <c r="A474" s="14" t="s">
        <v>793</v>
      </c>
      <c r="B474" s="34" t="s">
        <v>794</v>
      </c>
      <c r="C474" s="8" t="s">
        <v>9</v>
      </c>
      <c r="D474" s="22" t="s">
        <v>9</v>
      </c>
      <c r="E474" s="26" t="s">
        <v>9</v>
      </c>
      <c r="F474" s="22" t="s">
        <v>9</v>
      </c>
      <c r="G474" s="30"/>
    </row>
    <row r="475" spans="1:7" ht="105" x14ac:dyDescent="0.25">
      <c r="A475" s="15" t="s">
        <v>795</v>
      </c>
      <c r="B475" s="32" t="s">
        <v>796</v>
      </c>
      <c r="C475" s="6" t="s">
        <v>121</v>
      </c>
      <c r="D475" s="21">
        <v>1</v>
      </c>
      <c r="E475" s="25">
        <v>0</v>
      </c>
      <c r="F475" s="21">
        <f>MMULT(D475,E475)</f>
        <v>0</v>
      </c>
    </row>
    <row r="476" spans="1:7" ht="30" x14ac:dyDescent="0.25">
      <c r="A476" s="15" t="s">
        <v>797</v>
      </c>
      <c r="B476" s="32" t="s">
        <v>798</v>
      </c>
      <c r="C476" s="6" t="s">
        <v>3</v>
      </c>
      <c r="D476" s="21">
        <v>2</v>
      </c>
      <c r="E476" s="25">
        <v>0</v>
      </c>
      <c r="F476" s="21">
        <f>MMULT(D476,E476)</f>
        <v>0</v>
      </c>
    </row>
    <row r="477" spans="1:7" ht="30" x14ac:dyDescent="0.25">
      <c r="A477" s="15" t="s">
        <v>799</v>
      </c>
      <c r="B477" s="32" t="s">
        <v>800</v>
      </c>
      <c r="C477" s="6" t="s">
        <v>3</v>
      </c>
      <c r="D477" s="21">
        <v>2</v>
      </c>
      <c r="E477" s="25">
        <v>0</v>
      </c>
      <c r="F477" s="21">
        <f>MMULT(D477,E477)</f>
        <v>0</v>
      </c>
    </row>
    <row r="478" spans="1:7" ht="45" x14ac:dyDescent="0.25">
      <c r="A478" s="15" t="s">
        <v>801</v>
      </c>
      <c r="B478" s="32" t="s">
        <v>802</v>
      </c>
      <c r="C478" s="6" t="s">
        <v>121</v>
      </c>
      <c r="D478" s="21">
        <v>1</v>
      </c>
      <c r="E478" s="25">
        <v>0</v>
      </c>
      <c r="F478" s="21">
        <f>MMULT(D478,E478)</f>
        <v>0</v>
      </c>
    </row>
    <row r="479" spans="1:7" x14ac:dyDescent="0.25">
      <c r="A479" s="16" t="s">
        <v>9</v>
      </c>
      <c r="B479" s="35" t="s">
        <v>803</v>
      </c>
      <c r="C479" s="6"/>
      <c r="D479" s="21"/>
      <c r="E479" s="25"/>
      <c r="F479" s="28">
        <f>SUM(F475:F478)</f>
        <v>0</v>
      </c>
    </row>
    <row r="480" spans="1:7" s="2" customFormat="1" ht="15.75" x14ac:dyDescent="0.25">
      <c r="A480" s="14" t="s">
        <v>804</v>
      </c>
      <c r="B480" s="34" t="s">
        <v>805</v>
      </c>
      <c r="C480" s="8" t="s">
        <v>9</v>
      </c>
      <c r="D480" s="22" t="s">
        <v>9</v>
      </c>
      <c r="E480" s="26" t="s">
        <v>9</v>
      </c>
      <c r="F480" s="22" t="s">
        <v>9</v>
      </c>
      <c r="G480" s="30"/>
    </row>
    <row r="481" spans="1:7" ht="30" x14ac:dyDescent="0.25">
      <c r="A481" s="15" t="s">
        <v>806</v>
      </c>
      <c r="B481" s="32" t="s">
        <v>807</v>
      </c>
      <c r="C481" s="6"/>
      <c r="D481" s="21"/>
      <c r="E481" s="25"/>
      <c r="F481" s="21"/>
    </row>
    <row r="482" spans="1:7" x14ac:dyDescent="0.25">
      <c r="A482" s="15" t="s">
        <v>808</v>
      </c>
      <c r="B482" s="32" t="s">
        <v>809</v>
      </c>
      <c r="C482" s="6" t="s">
        <v>3</v>
      </c>
      <c r="D482" s="21">
        <v>36</v>
      </c>
      <c r="E482" s="25">
        <v>0</v>
      </c>
      <c r="F482" s="21">
        <f t="shared" ref="F482:F492" si="10">MMULT(D482,E482)</f>
        <v>0</v>
      </c>
    </row>
    <row r="483" spans="1:7" x14ac:dyDescent="0.25">
      <c r="A483" s="15" t="s">
        <v>810</v>
      </c>
      <c r="B483" s="32" t="s">
        <v>811</v>
      </c>
      <c r="C483" s="6" t="s">
        <v>3</v>
      </c>
      <c r="D483" s="21">
        <v>4</v>
      </c>
      <c r="E483" s="25">
        <v>0</v>
      </c>
      <c r="F483" s="21">
        <f t="shared" si="10"/>
        <v>0</v>
      </c>
    </row>
    <row r="484" spans="1:7" x14ac:dyDescent="0.25">
      <c r="A484" s="15" t="s">
        <v>812</v>
      </c>
      <c r="B484" s="32" t="s">
        <v>813</v>
      </c>
      <c r="C484" s="6" t="s">
        <v>3</v>
      </c>
      <c r="D484" s="21">
        <v>2</v>
      </c>
      <c r="E484" s="25">
        <v>0</v>
      </c>
      <c r="F484" s="21">
        <f t="shared" si="10"/>
        <v>0</v>
      </c>
    </row>
    <row r="485" spans="1:7" x14ac:dyDescent="0.25">
      <c r="A485" s="15" t="s">
        <v>814</v>
      </c>
      <c r="B485" s="32" t="s">
        <v>815</v>
      </c>
      <c r="C485" s="6" t="s">
        <v>3</v>
      </c>
      <c r="D485" s="21">
        <v>4</v>
      </c>
      <c r="E485" s="25">
        <v>0</v>
      </c>
      <c r="F485" s="21">
        <f t="shared" si="10"/>
        <v>0</v>
      </c>
    </row>
    <row r="486" spans="1:7" x14ac:dyDescent="0.25">
      <c r="A486" s="15" t="s">
        <v>816</v>
      </c>
      <c r="B486" s="32" t="s">
        <v>817</v>
      </c>
      <c r="C486" s="6" t="s">
        <v>3</v>
      </c>
      <c r="D486" s="21">
        <v>2</v>
      </c>
      <c r="E486" s="25">
        <v>0</v>
      </c>
      <c r="F486" s="21">
        <f t="shared" si="10"/>
        <v>0</v>
      </c>
    </row>
    <row r="487" spans="1:7" x14ac:dyDescent="0.25">
      <c r="A487" s="15" t="s">
        <v>818</v>
      </c>
      <c r="B487" s="32" t="s">
        <v>819</v>
      </c>
      <c r="C487" s="6" t="s">
        <v>3</v>
      </c>
      <c r="D487" s="21">
        <v>2</v>
      </c>
      <c r="E487" s="25">
        <v>0</v>
      </c>
      <c r="F487" s="21">
        <f t="shared" si="10"/>
        <v>0</v>
      </c>
    </row>
    <row r="488" spans="1:7" x14ac:dyDescent="0.25">
      <c r="A488" s="15" t="s">
        <v>820</v>
      </c>
      <c r="B488" s="32" t="s">
        <v>821</v>
      </c>
      <c r="C488" s="6" t="s">
        <v>105</v>
      </c>
      <c r="D488" s="21">
        <v>100</v>
      </c>
      <c r="E488" s="25">
        <v>0</v>
      </c>
      <c r="F488" s="21">
        <f t="shared" si="10"/>
        <v>0</v>
      </c>
    </row>
    <row r="489" spans="1:7" ht="45" x14ac:dyDescent="0.25">
      <c r="A489" s="15" t="s">
        <v>822</v>
      </c>
      <c r="B489" s="32" t="s">
        <v>823</v>
      </c>
      <c r="C489" s="6" t="s">
        <v>121</v>
      </c>
      <c r="D489" s="21">
        <v>1</v>
      </c>
      <c r="E489" s="25">
        <v>0</v>
      </c>
      <c r="F489" s="21">
        <f t="shared" si="10"/>
        <v>0</v>
      </c>
    </row>
    <row r="490" spans="1:7" ht="75" x14ac:dyDescent="0.25">
      <c r="A490" s="15" t="s">
        <v>824</v>
      </c>
      <c r="B490" s="32" t="s">
        <v>825</v>
      </c>
      <c r="C490" s="6" t="s">
        <v>3</v>
      </c>
      <c r="D490" s="21">
        <v>1</v>
      </c>
      <c r="E490" s="25">
        <v>0</v>
      </c>
      <c r="F490" s="21">
        <f t="shared" si="10"/>
        <v>0</v>
      </c>
    </row>
    <row r="491" spans="1:7" ht="75" x14ac:dyDescent="0.25">
      <c r="A491" s="15" t="s">
        <v>826</v>
      </c>
      <c r="B491" s="32" t="s">
        <v>827</v>
      </c>
      <c r="C491" s="6" t="s">
        <v>121</v>
      </c>
      <c r="D491" s="21">
        <v>1</v>
      </c>
      <c r="E491" s="25">
        <v>0</v>
      </c>
      <c r="F491" s="21">
        <f t="shared" si="10"/>
        <v>0</v>
      </c>
    </row>
    <row r="492" spans="1:7" ht="30" x14ac:dyDescent="0.25">
      <c r="A492" s="15" t="s">
        <v>828</v>
      </c>
      <c r="B492" s="32" t="s">
        <v>829</v>
      </c>
      <c r="C492" s="6" t="s">
        <v>121</v>
      </c>
      <c r="D492" s="21">
        <v>1</v>
      </c>
      <c r="E492" s="25">
        <v>0</v>
      </c>
      <c r="F492" s="21">
        <f t="shared" si="10"/>
        <v>0</v>
      </c>
    </row>
    <row r="493" spans="1:7" x14ac:dyDescent="0.25">
      <c r="A493" s="16" t="s">
        <v>9</v>
      </c>
      <c r="B493" s="35" t="s">
        <v>830</v>
      </c>
      <c r="C493" s="6"/>
      <c r="D493" s="21"/>
      <c r="E493" s="25"/>
      <c r="F493" s="28">
        <f>SUM(F481:F492)</f>
        <v>0</v>
      </c>
    </row>
    <row r="494" spans="1:7" s="2" customFormat="1" ht="15.75" x14ac:dyDescent="0.25">
      <c r="A494" s="14" t="s">
        <v>831</v>
      </c>
      <c r="B494" s="34" t="s">
        <v>832</v>
      </c>
      <c r="C494" s="8" t="s">
        <v>9</v>
      </c>
      <c r="D494" s="22" t="s">
        <v>9</v>
      </c>
      <c r="E494" s="26" t="s">
        <v>9</v>
      </c>
      <c r="F494" s="22" t="s">
        <v>9</v>
      </c>
      <c r="G494" s="30"/>
    </row>
    <row r="495" spans="1:7" ht="75" x14ac:dyDescent="0.25">
      <c r="A495" s="15" t="s">
        <v>833</v>
      </c>
      <c r="B495" s="32" t="s">
        <v>834</v>
      </c>
      <c r="C495" s="6"/>
      <c r="D495" s="21"/>
      <c r="E495" s="25"/>
      <c r="F495" s="21"/>
    </row>
    <row r="496" spans="1:7" ht="45" x14ac:dyDescent="0.25">
      <c r="A496" s="15" t="s">
        <v>835</v>
      </c>
      <c r="B496" s="32" t="s">
        <v>836</v>
      </c>
      <c r="C496" s="6" t="s">
        <v>3</v>
      </c>
      <c r="D496" s="21">
        <v>20</v>
      </c>
      <c r="E496" s="25">
        <v>0</v>
      </c>
      <c r="F496" s="21">
        <f t="shared" ref="F496:F502" si="11">MMULT(D496,E496)</f>
        <v>0</v>
      </c>
    </row>
    <row r="497" spans="1:7" ht="30" x14ac:dyDescent="0.25">
      <c r="A497" s="15" t="s">
        <v>837</v>
      </c>
      <c r="B497" s="32" t="s">
        <v>838</v>
      </c>
      <c r="C497" s="6" t="s">
        <v>121</v>
      </c>
      <c r="D497" s="21">
        <v>1</v>
      </c>
      <c r="E497" s="25">
        <v>0</v>
      </c>
      <c r="F497" s="21">
        <f t="shared" si="11"/>
        <v>0</v>
      </c>
    </row>
    <row r="498" spans="1:7" ht="60" x14ac:dyDescent="0.25">
      <c r="A498" s="15" t="s">
        <v>839</v>
      </c>
      <c r="B498" s="32" t="s">
        <v>840</v>
      </c>
      <c r="C498" s="6" t="s">
        <v>121</v>
      </c>
      <c r="D498" s="21">
        <v>1</v>
      </c>
      <c r="E498" s="25">
        <v>0</v>
      </c>
      <c r="F498" s="21">
        <f t="shared" si="11"/>
        <v>0</v>
      </c>
    </row>
    <row r="499" spans="1:7" ht="30" x14ac:dyDescent="0.25">
      <c r="A499" s="15" t="s">
        <v>841</v>
      </c>
      <c r="B499" s="32" t="s">
        <v>842</v>
      </c>
      <c r="C499" s="6" t="s">
        <v>3</v>
      </c>
      <c r="D499" s="21">
        <v>6</v>
      </c>
      <c r="E499" s="25">
        <v>0</v>
      </c>
      <c r="F499" s="21">
        <f t="shared" si="11"/>
        <v>0</v>
      </c>
    </row>
    <row r="500" spans="1:7" x14ac:dyDescent="0.25">
      <c r="A500" s="15" t="s">
        <v>843</v>
      </c>
      <c r="B500" s="32" t="s">
        <v>844</v>
      </c>
      <c r="C500" s="6" t="s">
        <v>105</v>
      </c>
      <c r="D500" s="21">
        <v>5</v>
      </c>
      <c r="E500" s="25">
        <v>0</v>
      </c>
      <c r="F500" s="21">
        <f t="shared" si="11"/>
        <v>0</v>
      </c>
    </row>
    <row r="501" spans="1:7" ht="30" x14ac:dyDescent="0.25">
      <c r="A501" s="15" t="s">
        <v>845</v>
      </c>
      <c r="B501" s="32" t="s">
        <v>846</v>
      </c>
      <c r="C501" s="6" t="s">
        <v>121</v>
      </c>
      <c r="D501" s="21">
        <v>1</v>
      </c>
      <c r="E501" s="25">
        <v>0</v>
      </c>
      <c r="F501" s="21">
        <f t="shared" si="11"/>
        <v>0</v>
      </c>
    </row>
    <row r="502" spans="1:7" ht="30" x14ac:dyDescent="0.25">
      <c r="A502" s="15" t="s">
        <v>847</v>
      </c>
      <c r="B502" s="32" t="s">
        <v>848</v>
      </c>
      <c r="C502" s="6" t="s">
        <v>121</v>
      </c>
      <c r="D502" s="21">
        <v>1</v>
      </c>
      <c r="E502" s="25">
        <v>0</v>
      </c>
      <c r="F502" s="21">
        <f t="shared" si="11"/>
        <v>0</v>
      </c>
    </row>
    <row r="503" spans="1:7" x14ac:dyDescent="0.25">
      <c r="A503" s="16" t="s">
        <v>9</v>
      </c>
      <c r="B503" s="35" t="s">
        <v>849</v>
      </c>
      <c r="C503" s="6"/>
      <c r="D503" s="21"/>
      <c r="E503" s="25"/>
      <c r="F503" s="28">
        <f>SUM(F495:F502)</f>
        <v>0</v>
      </c>
    </row>
    <row r="504" spans="1:7" s="2" customFormat="1" ht="15.75" x14ac:dyDescent="0.25">
      <c r="A504" s="14" t="s">
        <v>850</v>
      </c>
      <c r="B504" s="34" t="s">
        <v>851</v>
      </c>
      <c r="C504" s="8" t="s">
        <v>9</v>
      </c>
      <c r="D504" s="22" t="s">
        <v>9</v>
      </c>
      <c r="E504" s="26" t="s">
        <v>9</v>
      </c>
      <c r="F504" s="22" t="s">
        <v>9</v>
      </c>
      <c r="G504" s="30"/>
    </row>
    <row r="505" spans="1:7" ht="45" x14ac:dyDescent="0.25">
      <c r="A505" s="15" t="s">
        <v>852</v>
      </c>
      <c r="B505" s="32" t="s">
        <v>853</v>
      </c>
      <c r="C505" s="6" t="s">
        <v>121</v>
      </c>
      <c r="D505" s="21">
        <v>2</v>
      </c>
      <c r="E505" s="25">
        <v>0</v>
      </c>
      <c r="F505" s="21">
        <f>MMULT(D505,E505)</f>
        <v>0</v>
      </c>
    </row>
    <row r="506" spans="1:7" x14ac:dyDescent="0.25">
      <c r="A506" s="15" t="s">
        <v>854</v>
      </c>
      <c r="B506" s="32" t="s">
        <v>855</v>
      </c>
      <c r="C506" s="6" t="s">
        <v>121</v>
      </c>
      <c r="D506" s="21">
        <v>2</v>
      </c>
      <c r="E506" s="25">
        <v>0</v>
      </c>
      <c r="F506" s="21">
        <f>MMULT(D506,E506)</f>
        <v>0</v>
      </c>
    </row>
    <row r="507" spans="1:7" x14ac:dyDescent="0.25">
      <c r="A507" s="15" t="s">
        <v>856</v>
      </c>
      <c r="B507" s="32" t="s">
        <v>857</v>
      </c>
      <c r="C507" s="6" t="s">
        <v>121</v>
      </c>
      <c r="D507" s="21">
        <v>2</v>
      </c>
      <c r="E507" s="25">
        <v>0</v>
      </c>
      <c r="F507" s="21">
        <f>MMULT(D507,E507)</f>
        <v>0</v>
      </c>
    </row>
    <row r="508" spans="1:7" x14ac:dyDescent="0.25">
      <c r="A508" s="15" t="s">
        <v>858</v>
      </c>
      <c r="B508" s="32" t="s">
        <v>859</v>
      </c>
      <c r="C508" s="6" t="s">
        <v>121</v>
      </c>
      <c r="D508" s="21">
        <v>3</v>
      </c>
      <c r="E508" s="25">
        <v>0</v>
      </c>
      <c r="F508" s="21">
        <f>MMULT(D508,E508)</f>
        <v>0</v>
      </c>
    </row>
    <row r="509" spans="1:7" ht="30" x14ac:dyDescent="0.25">
      <c r="A509" s="15" t="s">
        <v>860</v>
      </c>
      <c r="B509" s="32" t="s">
        <v>861</v>
      </c>
      <c r="C509" s="6" t="s">
        <v>121</v>
      </c>
      <c r="D509" s="21">
        <v>1</v>
      </c>
      <c r="E509" s="25">
        <v>0</v>
      </c>
      <c r="F509" s="21">
        <f>MMULT(D509,E509)</f>
        <v>0</v>
      </c>
    </row>
    <row r="510" spans="1:7" x14ac:dyDescent="0.25">
      <c r="A510" s="16" t="s">
        <v>9</v>
      </c>
      <c r="B510" s="35" t="s">
        <v>862</v>
      </c>
      <c r="C510" s="6"/>
      <c r="D510" s="21"/>
      <c r="E510" s="25"/>
      <c r="F510" s="28">
        <f>SUM(F505:F509)</f>
        <v>0</v>
      </c>
    </row>
    <row r="511" spans="1:7" x14ac:dyDescent="0.25">
      <c r="A511" s="16" t="s">
        <v>9</v>
      </c>
      <c r="B511" s="35" t="s">
        <v>863</v>
      </c>
      <c r="C511" s="6"/>
      <c r="D511" s="21"/>
      <c r="E511" s="25"/>
      <c r="F511" s="28">
        <f>SUM(F387,F407,F437,F473,F479,F493,F503,F510)</f>
        <v>0</v>
      </c>
    </row>
    <row r="512" spans="1:7" s="2" customFormat="1" ht="15.75" x14ac:dyDescent="0.25">
      <c r="A512" s="14" t="s">
        <v>864</v>
      </c>
      <c r="B512" s="34" t="s">
        <v>865</v>
      </c>
      <c r="C512" s="8" t="s">
        <v>9</v>
      </c>
      <c r="D512" s="22" t="s">
        <v>9</v>
      </c>
      <c r="E512" s="26" t="s">
        <v>9</v>
      </c>
      <c r="F512" s="22" t="s">
        <v>9</v>
      </c>
      <c r="G512" s="30"/>
    </row>
    <row r="513" spans="1:7" s="2" customFormat="1" ht="15.75" x14ac:dyDescent="0.25">
      <c r="A513" s="14" t="s">
        <v>866</v>
      </c>
      <c r="B513" s="34" t="s">
        <v>431</v>
      </c>
      <c r="C513" s="8" t="s">
        <v>9</v>
      </c>
      <c r="D513" s="22" t="s">
        <v>9</v>
      </c>
      <c r="E513" s="26" t="s">
        <v>9</v>
      </c>
      <c r="F513" s="22" t="s">
        <v>9</v>
      </c>
      <c r="G513" s="30"/>
    </row>
    <row r="514" spans="1:7" x14ac:dyDescent="0.25">
      <c r="A514" s="15" t="s">
        <v>867</v>
      </c>
      <c r="B514" s="32" t="s">
        <v>868</v>
      </c>
      <c r="C514" s="6"/>
      <c r="D514" s="21"/>
      <c r="E514" s="25"/>
      <c r="F514" s="21"/>
    </row>
    <row r="515" spans="1:7" ht="75" x14ac:dyDescent="0.25">
      <c r="A515" s="15" t="s">
        <v>867</v>
      </c>
      <c r="B515" s="32" t="s">
        <v>869</v>
      </c>
      <c r="C515" s="6" t="s">
        <v>121</v>
      </c>
      <c r="D515" s="21">
        <v>1</v>
      </c>
      <c r="E515" s="25">
        <v>0</v>
      </c>
      <c r="F515" s="21">
        <f>MMULT(D515,E515)</f>
        <v>0</v>
      </c>
    </row>
    <row r="516" spans="1:7" ht="75" x14ac:dyDescent="0.25">
      <c r="A516" s="15" t="s">
        <v>870</v>
      </c>
      <c r="B516" s="32" t="s">
        <v>871</v>
      </c>
      <c r="C516" s="6" t="s">
        <v>121</v>
      </c>
      <c r="D516" s="21">
        <v>1</v>
      </c>
      <c r="E516" s="25">
        <v>0</v>
      </c>
      <c r="F516" s="21">
        <f>MMULT(D516,E516)</f>
        <v>0</v>
      </c>
    </row>
    <row r="517" spans="1:7" ht="75" x14ac:dyDescent="0.25">
      <c r="A517" s="15" t="s">
        <v>872</v>
      </c>
      <c r="B517" s="32" t="s">
        <v>873</v>
      </c>
      <c r="C517" s="6" t="s">
        <v>121</v>
      </c>
      <c r="D517" s="21">
        <v>1</v>
      </c>
      <c r="E517" s="25">
        <v>0</v>
      </c>
      <c r="F517" s="21">
        <f>MMULT(D517,E517)</f>
        <v>0</v>
      </c>
    </row>
    <row r="518" spans="1:7" ht="45" x14ac:dyDescent="0.25">
      <c r="A518" s="15" t="s">
        <v>874</v>
      </c>
      <c r="B518" s="32" t="s">
        <v>875</v>
      </c>
      <c r="C518" s="6" t="s">
        <v>121</v>
      </c>
      <c r="D518" s="21">
        <v>12</v>
      </c>
      <c r="E518" s="25">
        <v>0</v>
      </c>
      <c r="F518" s="21">
        <f>MMULT(D518,E518)</f>
        <v>0</v>
      </c>
    </row>
    <row r="519" spans="1:7" ht="30" x14ac:dyDescent="0.25">
      <c r="A519" s="15" t="s">
        <v>874</v>
      </c>
      <c r="B519" s="32" t="s">
        <v>876</v>
      </c>
      <c r="C519" s="6"/>
      <c r="D519" s="21"/>
      <c r="E519" s="25"/>
      <c r="F519" s="21"/>
    </row>
    <row r="520" spans="1:7" x14ac:dyDescent="0.25">
      <c r="A520" s="15" t="s">
        <v>877</v>
      </c>
      <c r="B520" s="32" t="s">
        <v>878</v>
      </c>
      <c r="C520" s="6" t="s">
        <v>121</v>
      </c>
      <c r="D520" s="21">
        <v>61</v>
      </c>
      <c r="E520" s="25">
        <v>0</v>
      </c>
      <c r="F520" s="21">
        <f>MMULT(D520,E520)</f>
        <v>0</v>
      </c>
    </row>
    <row r="521" spans="1:7" ht="105" x14ac:dyDescent="0.25">
      <c r="A521" s="15" t="s">
        <v>879</v>
      </c>
      <c r="B521" s="32" t="s">
        <v>880</v>
      </c>
      <c r="C521" s="6" t="s">
        <v>121</v>
      </c>
      <c r="D521" s="21">
        <v>3</v>
      </c>
      <c r="E521" s="25">
        <v>0</v>
      </c>
      <c r="F521" s="21">
        <f>MMULT(D521,E521)</f>
        <v>0</v>
      </c>
    </row>
    <row r="522" spans="1:7" ht="30" x14ac:dyDescent="0.25">
      <c r="A522" s="15" t="s">
        <v>881</v>
      </c>
      <c r="B522" s="32" t="s">
        <v>882</v>
      </c>
      <c r="C522" s="6" t="s">
        <v>121</v>
      </c>
      <c r="D522" s="21">
        <v>1</v>
      </c>
      <c r="E522" s="25">
        <v>0</v>
      </c>
      <c r="F522" s="21">
        <f>MMULT(D522,E522)</f>
        <v>0</v>
      </c>
    </row>
    <row r="523" spans="1:7" ht="105" x14ac:dyDescent="0.25">
      <c r="A523" s="15" t="s">
        <v>883</v>
      </c>
      <c r="B523" s="32" t="s">
        <v>884</v>
      </c>
      <c r="C523" s="6" t="s">
        <v>121</v>
      </c>
      <c r="D523" s="21">
        <v>3</v>
      </c>
      <c r="E523" s="25">
        <v>0</v>
      </c>
      <c r="F523" s="21">
        <f>MMULT(D523,E523)</f>
        <v>0</v>
      </c>
    </row>
    <row r="524" spans="1:7" x14ac:dyDescent="0.25">
      <c r="A524" s="15" t="s">
        <v>883</v>
      </c>
      <c r="B524" s="32" t="s">
        <v>885</v>
      </c>
      <c r="C524" s="6"/>
      <c r="D524" s="21"/>
      <c r="E524" s="25"/>
      <c r="F524" s="21"/>
    </row>
    <row r="525" spans="1:7" ht="45" x14ac:dyDescent="0.25">
      <c r="A525" s="15" t="s">
        <v>886</v>
      </c>
      <c r="B525" s="32" t="s">
        <v>887</v>
      </c>
      <c r="C525" s="6" t="s">
        <v>121</v>
      </c>
      <c r="D525" s="21">
        <v>3</v>
      </c>
      <c r="E525" s="25">
        <v>0</v>
      </c>
      <c r="F525" s="21">
        <f>MMULT(D525,E525)</f>
        <v>0</v>
      </c>
    </row>
    <row r="526" spans="1:7" ht="90" x14ac:dyDescent="0.25">
      <c r="A526" s="15" t="s">
        <v>888</v>
      </c>
      <c r="B526" s="32" t="s">
        <v>889</v>
      </c>
      <c r="C526" s="6" t="s">
        <v>3</v>
      </c>
      <c r="D526" s="21">
        <v>24</v>
      </c>
      <c r="E526" s="25">
        <v>0</v>
      </c>
      <c r="F526" s="21">
        <f>MMULT(D526,E526)</f>
        <v>0</v>
      </c>
    </row>
    <row r="527" spans="1:7" x14ac:dyDescent="0.25">
      <c r="A527" s="15" t="s">
        <v>888</v>
      </c>
      <c r="B527" s="32" t="s">
        <v>890</v>
      </c>
      <c r="C527" s="6"/>
      <c r="D527" s="21"/>
      <c r="E527" s="25"/>
      <c r="F527" s="21"/>
    </row>
    <row r="528" spans="1:7" ht="120" x14ac:dyDescent="0.25">
      <c r="A528" s="15" t="s">
        <v>891</v>
      </c>
      <c r="B528" s="32" t="s">
        <v>892</v>
      </c>
      <c r="C528" s="6" t="s">
        <v>3</v>
      </c>
      <c r="D528" s="21">
        <v>1</v>
      </c>
      <c r="E528" s="25">
        <v>0</v>
      </c>
      <c r="F528" s="21">
        <f t="shared" ref="F528:F535" si="12">MMULT(D528,E528)</f>
        <v>0</v>
      </c>
    </row>
    <row r="529" spans="1:6" ht="30" x14ac:dyDescent="0.25">
      <c r="A529" s="15" t="s">
        <v>893</v>
      </c>
      <c r="B529" s="32" t="s">
        <v>894</v>
      </c>
      <c r="C529" s="6" t="s">
        <v>121</v>
      </c>
      <c r="D529" s="21">
        <v>3</v>
      </c>
      <c r="E529" s="25">
        <v>0</v>
      </c>
      <c r="F529" s="21">
        <f t="shared" si="12"/>
        <v>0</v>
      </c>
    </row>
    <row r="530" spans="1:6" ht="30" x14ac:dyDescent="0.25">
      <c r="A530" s="15" t="s">
        <v>895</v>
      </c>
      <c r="B530" s="32" t="s">
        <v>896</v>
      </c>
      <c r="C530" s="6" t="s">
        <v>105</v>
      </c>
      <c r="D530" s="21">
        <v>20</v>
      </c>
      <c r="E530" s="25">
        <v>0</v>
      </c>
      <c r="F530" s="21">
        <f t="shared" si="12"/>
        <v>0</v>
      </c>
    </row>
    <row r="531" spans="1:6" ht="30" x14ac:dyDescent="0.25">
      <c r="A531" s="15" t="s">
        <v>897</v>
      </c>
      <c r="B531" s="32" t="s">
        <v>898</v>
      </c>
      <c r="C531" s="6" t="s">
        <v>105</v>
      </c>
      <c r="D531" s="21">
        <v>80</v>
      </c>
      <c r="E531" s="25">
        <v>0</v>
      </c>
      <c r="F531" s="21">
        <f t="shared" si="12"/>
        <v>0</v>
      </c>
    </row>
    <row r="532" spans="1:6" ht="105" x14ac:dyDescent="0.25">
      <c r="A532" s="15" t="s">
        <v>899</v>
      </c>
      <c r="B532" s="32" t="s">
        <v>900</v>
      </c>
      <c r="C532" s="6" t="s">
        <v>121</v>
      </c>
      <c r="D532" s="21">
        <v>1</v>
      </c>
      <c r="E532" s="25">
        <v>0</v>
      </c>
      <c r="F532" s="21">
        <f t="shared" si="12"/>
        <v>0</v>
      </c>
    </row>
    <row r="533" spans="1:6" ht="45" x14ac:dyDescent="0.25">
      <c r="A533" s="15" t="s">
        <v>901</v>
      </c>
      <c r="B533" s="32" t="s">
        <v>902</v>
      </c>
      <c r="C533" s="6" t="s">
        <v>121</v>
      </c>
      <c r="D533" s="21">
        <v>1</v>
      </c>
      <c r="E533" s="25">
        <v>0</v>
      </c>
      <c r="F533" s="21">
        <f t="shared" si="12"/>
        <v>0</v>
      </c>
    </row>
    <row r="534" spans="1:6" ht="45" x14ac:dyDescent="0.25">
      <c r="A534" s="15" t="s">
        <v>903</v>
      </c>
      <c r="B534" s="32" t="s">
        <v>904</v>
      </c>
      <c r="C534" s="6" t="s">
        <v>121</v>
      </c>
      <c r="D534" s="21">
        <v>1</v>
      </c>
      <c r="E534" s="25">
        <v>0</v>
      </c>
      <c r="F534" s="21">
        <f t="shared" si="12"/>
        <v>0</v>
      </c>
    </row>
    <row r="535" spans="1:6" ht="45" x14ac:dyDescent="0.25">
      <c r="A535" s="15" t="s">
        <v>905</v>
      </c>
      <c r="B535" s="32" t="s">
        <v>906</v>
      </c>
      <c r="C535" s="6" t="s">
        <v>43</v>
      </c>
      <c r="D535" s="21">
        <v>220</v>
      </c>
      <c r="E535" s="25">
        <v>0</v>
      </c>
      <c r="F535" s="21">
        <f t="shared" si="12"/>
        <v>0</v>
      </c>
    </row>
    <row r="536" spans="1:6" ht="30" x14ac:dyDescent="0.25">
      <c r="A536" s="15" t="s">
        <v>905</v>
      </c>
      <c r="B536" s="32" t="s">
        <v>907</v>
      </c>
      <c r="C536" s="6"/>
      <c r="D536" s="21"/>
      <c r="E536" s="25"/>
      <c r="F536" s="21"/>
    </row>
    <row r="537" spans="1:6" ht="30" x14ac:dyDescent="0.25">
      <c r="A537" s="15" t="s">
        <v>908</v>
      </c>
      <c r="B537" s="32" t="s">
        <v>909</v>
      </c>
      <c r="C537" s="6" t="s">
        <v>105</v>
      </c>
      <c r="D537" s="21">
        <v>15</v>
      </c>
      <c r="E537" s="25">
        <v>0</v>
      </c>
      <c r="F537" s="21">
        <f>MMULT(D537,E537)</f>
        <v>0</v>
      </c>
    </row>
    <row r="538" spans="1:6" ht="30" x14ac:dyDescent="0.25">
      <c r="A538" s="15" t="s">
        <v>910</v>
      </c>
      <c r="B538" s="32" t="s">
        <v>911</v>
      </c>
      <c r="C538" s="6" t="s">
        <v>43</v>
      </c>
      <c r="D538" s="21">
        <v>200</v>
      </c>
      <c r="E538" s="25">
        <v>0</v>
      </c>
      <c r="F538" s="21">
        <f>MMULT(D538,E538)</f>
        <v>0</v>
      </c>
    </row>
    <row r="539" spans="1:6" ht="30" x14ac:dyDescent="0.25">
      <c r="A539" s="15" t="s">
        <v>912</v>
      </c>
      <c r="B539" s="32" t="s">
        <v>913</v>
      </c>
      <c r="C539" s="6" t="s">
        <v>3</v>
      </c>
      <c r="D539" s="21">
        <v>12</v>
      </c>
      <c r="E539" s="25">
        <v>0</v>
      </c>
      <c r="F539" s="21">
        <f>MMULT(D539,E539)</f>
        <v>0</v>
      </c>
    </row>
    <row r="540" spans="1:6" ht="30" x14ac:dyDescent="0.25">
      <c r="A540" s="15" t="s">
        <v>912</v>
      </c>
      <c r="B540" s="32" t="s">
        <v>914</v>
      </c>
      <c r="C540" s="6"/>
      <c r="D540" s="21"/>
      <c r="E540" s="25"/>
      <c r="F540" s="21"/>
    </row>
    <row r="541" spans="1:6" x14ac:dyDescent="0.25">
      <c r="A541" s="15" t="s">
        <v>915</v>
      </c>
      <c r="B541" s="32" t="s">
        <v>916</v>
      </c>
      <c r="C541" s="6" t="s">
        <v>3</v>
      </c>
      <c r="D541" s="21">
        <v>5</v>
      </c>
      <c r="E541" s="25">
        <v>0</v>
      </c>
      <c r="F541" s="21">
        <f t="shared" ref="F541:F557" si="13">MMULT(D541,E541)</f>
        <v>0</v>
      </c>
    </row>
    <row r="542" spans="1:6" x14ac:dyDescent="0.25">
      <c r="A542" s="15" t="s">
        <v>917</v>
      </c>
      <c r="B542" s="32" t="s">
        <v>918</v>
      </c>
      <c r="C542" s="6" t="s">
        <v>3</v>
      </c>
      <c r="D542" s="21">
        <v>5</v>
      </c>
      <c r="E542" s="25">
        <v>0</v>
      </c>
      <c r="F542" s="21">
        <f t="shared" si="13"/>
        <v>0</v>
      </c>
    </row>
    <row r="543" spans="1:6" ht="45" x14ac:dyDescent="0.25">
      <c r="A543" s="15" t="s">
        <v>919</v>
      </c>
      <c r="B543" s="32" t="s">
        <v>920</v>
      </c>
      <c r="C543" s="6" t="s">
        <v>3</v>
      </c>
      <c r="D543" s="21">
        <v>6</v>
      </c>
      <c r="E543" s="25">
        <v>0</v>
      </c>
      <c r="F543" s="21">
        <f t="shared" si="13"/>
        <v>0</v>
      </c>
    </row>
    <row r="544" spans="1:6" ht="45" x14ac:dyDescent="0.25">
      <c r="A544" s="15" t="s">
        <v>921</v>
      </c>
      <c r="B544" s="32" t="s">
        <v>922</v>
      </c>
      <c r="C544" s="6" t="s">
        <v>121</v>
      </c>
      <c r="D544" s="21">
        <v>2</v>
      </c>
      <c r="E544" s="25">
        <v>0</v>
      </c>
      <c r="F544" s="21">
        <f t="shared" si="13"/>
        <v>0</v>
      </c>
    </row>
    <row r="545" spans="1:7" ht="30" x14ac:dyDescent="0.25">
      <c r="A545" s="15" t="s">
        <v>923</v>
      </c>
      <c r="B545" s="32" t="s">
        <v>924</v>
      </c>
      <c r="C545" s="6" t="s">
        <v>3</v>
      </c>
      <c r="D545" s="21">
        <v>5</v>
      </c>
      <c r="E545" s="25">
        <v>0</v>
      </c>
      <c r="F545" s="21">
        <f t="shared" si="13"/>
        <v>0</v>
      </c>
    </row>
    <row r="546" spans="1:7" ht="30" x14ac:dyDescent="0.25">
      <c r="A546" s="15" t="s">
        <v>925</v>
      </c>
      <c r="B546" s="32" t="s">
        <v>926</v>
      </c>
      <c r="C546" s="6" t="s">
        <v>3</v>
      </c>
      <c r="D546" s="21">
        <v>3</v>
      </c>
      <c r="E546" s="25">
        <v>0</v>
      </c>
      <c r="F546" s="21">
        <f t="shared" si="13"/>
        <v>0</v>
      </c>
    </row>
    <row r="547" spans="1:7" ht="30" x14ac:dyDescent="0.25">
      <c r="A547" s="15" t="s">
        <v>927</v>
      </c>
      <c r="B547" s="32" t="s">
        <v>928</v>
      </c>
      <c r="C547" s="6" t="s">
        <v>3</v>
      </c>
      <c r="D547" s="21">
        <v>1</v>
      </c>
      <c r="E547" s="25">
        <v>0</v>
      </c>
      <c r="F547" s="21">
        <f t="shared" si="13"/>
        <v>0</v>
      </c>
    </row>
    <row r="548" spans="1:7" ht="30" x14ac:dyDescent="0.25">
      <c r="A548" s="15" t="s">
        <v>929</v>
      </c>
      <c r="B548" s="32" t="s">
        <v>930</v>
      </c>
      <c r="C548" s="6" t="s">
        <v>3</v>
      </c>
      <c r="D548" s="21">
        <v>14</v>
      </c>
      <c r="E548" s="25">
        <v>0</v>
      </c>
      <c r="F548" s="21">
        <f t="shared" si="13"/>
        <v>0</v>
      </c>
    </row>
    <row r="549" spans="1:7" ht="60" x14ac:dyDescent="0.25">
      <c r="A549" s="15" t="s">
        <v>931</v>
      </c>
      <c r="B549" s="32" t="s">
        <v>932</v>
      </c>
      <c r="C549" s="6" t="s">
        <v>121</v>
      </c>
      <c r="D549" s="21">
        <v>1</v>
      </c>
      <c r="E549" s="25">
        <v>0</v>
      </c>
      <c r="F549" s="21">
        <f t="shared" si="13"/>
        <v>0</v>
      </c>
    </row>
    <row r="550" spans="1:7" x14ac:dyDescent="0.25">
      <c r="A550" s="15" t="s">
        <v>933</v>
      </c>
      <c r="B550" s="32" t="s">
        <v>934</v>
      </c>
      <c r="C550" s="6" t="s">
        <v>121</v>
      </c>
      <c r="D550" s="21">
        <v>1</v>
      </c>
      <c r="E550" s="25">
        <v>0</v>
      </c>
      <c r="F550" s="21">
        <f t="shared" si="13"/>
        <v>0</v>
      </c>
    </row>
    <row r="551" spans="1:7" x14ac:dyDescent="0.25">
      <c r="A551" s="15" t="s">
        <v>935</v>
      </c>
      <c r="B551" s="32" t="s">
        <v>936</v>
      </c>
      <c r="C551" s="6" t="s">
        <v>3</v>
      </c>
      <c r="D551" s="21">
        <v>7</v>
      </c>
      <c r="E551" s="25">
        <v>0</v>
      </c>
      <c r="F551" s="21">
        <f t="shared" si="13"/>
        <v>0</v>
      </c>
    </row>
    <row r="552" spans="1:7" x14ac:dyDescent="0.25">
      <c r="A552" s="15" t="s">
        <v>937</v>
      </c>
      <c r="B552" s="32" t="s">
        <v>938</v>
      </c>
      <c r="C552" s="6" t="s">
        <v>3</v>
      </c>
      <c r="D552" s="21">
        <v>10</v>
      </c>
      <c r="E552" s="25">
        <v>0</v>
      </c>
      <c r="F552" s="21">
        <f t="shared" si="13"/>
        <v>0</v>
      </c>
    </row>
    <row r="553" spans="1:7" x14ac:dyDescent="0.25">
      <c r="A553" s="15" t="s">
        <v>939</v>
      </c>
      <c r="B553" s="32" t="s">
        <v>940</v>
      </c>
      <c r="C553" s="6" t="s">
        <v>941</v>
      </c>
      <c r="D553" s="21">
        <v>120</v>
      </c>
      <c r="E553" s="25">
        <v>0</v>
      </c>
      <c r="F553" s="21">
        <f t="shared" si="13"/>
        <v>0</v>
      </c>
    </row>
    <row r="554" spans="1:7" ht="60" x14ac:dyDescent="0.25">
      <c r="A554" s="15" t="s">
        <v>942</v>
      </c>
      <c r="B554" s="32" t="s">
        <v>943</v>
      </c>
      <c r="C554" s="6" t="s">
        <v>121</v>
      </c>
      <c r="D554" s="21">
        <v>1</v>
      </c>
      <c r="E554" s="25">
        <v>0</v>
      </c>
      <c r="F554" s="21">
        <f t="shared" si="13"/>
        <v>0</v>
      </c>
    </row>
    <row r="555" spans="1:7" x14ac:dyDescent="0.25">
      <c r="A555" s="15" t="s">
        <v>944</v>
      </c>
      <c r="B555" s="32" t="s">
        <v>945</v>
      </c>
      <c r="C555" s="6" t="s">
        <v>121</v>
      </c>
      <c r="D555" s="21">
        <v>1</v>
      </c>
      <c r="E555" s="25">
        <v>0</v>
      </c>
      <c r="F555" s="21">
        <f t="shared" si="13"/>
        <v>0</v>
      </c>
    </row>
    <row r="556" spans="1:7" x14ac:dyDescent="0.25">
      <c r="A556" s="15" t="s">
        <v>946</v>
      </c>
      <c r="B556" s="32" t="s">
        <v>947</v>
      </c>
      <c r="C556" s="6" t="s">
        <v>121</v>
      </c>
      <c r="D556" s="21">
        <v>1</v>
      </c>
      <c r="E556" s="25">
        <v>0</v>
      </c>
      <c r="F556" s="21">
        <f t="shared" si="13"/>
        <v>0</v>
      </c>
    </row>
    <row r="557" spans="1:7" x14ac:dyDescent="0.25">
      <c r="A557" s="15" t="s">
        <v>948</v>
      </c>
      <c r="B557" s="32" t="s">
        <v>949</v>
      </c>
      <c r="C557" s="6" t="s">
        <v>121</v>
      </c>
      <c r="D557" s="21">
        <v>1</v>
      </c>
      <c r="E557" s="25">
        <v>0</v>
      </c>
      <c r="F557" s="21">
        <f t="shared" si="13"/>
        <v>0</v>
      </c>
    </row>
    <row r="558" spans="1:7" x14ac:dyDescent="0.25">
      <c r="A558" s="16" t="s">
        <v>9</v>
      </c>
      <c r="B558" s="35" t="s">
        <v>546</v>
      </c>
      <c r="C558" s="6"/>
      <c r="D558" s="21"/>
      <c r="E558" s="25"/>
      <c r="F558" s="28">
        <f>SUM(F514:F557)</f>
        <v>0</v>
      </c>
    </row>
    <row r="559" spans="1:7" x14ac:dyDescent="0.25">
      <c r="A559" s="16" t="s">
        <v>9</v>
      </c>
      <c r="B559" s="35" t="s">
        <v>950</v>
      </c>
      <c r="C559" s="6"/>
      <c r="D559" s="21"/>
      <c r="E559" s="25"/>
      <c r="F559" s="28">
        <f>SUM(F558)</f>
        <v>0</v>
      </c>
    </row>
    <row r="560" spans="1:7" s="2" customFormat="1" ht="15.75" x14ac:dyDescent="0.25">
      <c r="A560" s="14" t="s">
        <v>951</v>
      </c>
      <c r="B560" s="34" t="s">
        <v>952</v>
      </c>
      <c r="C560" s="8" t="s">
        <v>9</v>
      </c>
      <c r="D560" s="22" t="s">
        <v>9</v>
      </c>
      <c r="E560" s="26" t="s">
        <v>9</v>
      </c>
      <c r="F560" s="22" t="s">
        <v>9</v>
      </c>
      <c r="G560" s="30"/>
    </row>
    <row r="561" spans="1:7" s="2" customFormat="1" ht="15.75" x14ac:dyDescent="0.25">
      <c r="A561" s="14" t="s">
        <v>953</v>
      </c>
      <c r="B561" s="34" t="s">
        <v>954</v>
      </c>
      <c r="C561" s="8" t="s">
        <v>9</v>
      </c>
      <c r="D561" s="22" t="s">
        <v>9</v>
      </c>
      <c r="E561" s="26" t="s">
        <v>9</v>
      </c>
      <c r="F561" s="22" t="s">
        <v>9</v>
      </c>
      <c r="G561" s="30"/>
    </row>
    <row r="562" spans="1:7" x14ac:dyDescent="0.25">
      <c r="A562" s="15" t="s">
        <v>955</v>
      </c>
      <c r="B562" s="32" t="s">
        <v>956</v>
      </c>
      <c r="C562" s="6"/>
      <c r="D562" s="21"/>
      <c r="E562" s="25"/>
      <c r="F562" s="21"/>
    </row>
    <row r="563" spans="1:7" ht="45" x14ac:dyDescent="0.25">
      <c r="A563" s="15" t="s">
        <v>955</v>
      </c>
      <c r="B563" s="32" t="s">
        <v>957</v>
      </c>
      <c r="C563" s="6" t="s">
        <v>105</v>
      </c>
      <c r="D563" s="21">
        <v>30</v>
      </c>
      <c r="E563" s="25">
        <v>0</v>
      </c>
      <c r="F563" s="21">
        <f t="shared" ref="F563:F580" si="14">MMULT(D563,E563)</f>
        <v>0</v>
      </c>
    </row>
    <row r="564" spans="1:7" ht="45" x14ac:dyDescent="0.25">
      <c r="A564" s="15" t="s">
        <v>958</v>
      </c>
      <c r="B564" s="32" t="s">
        <v>959</v>
      </c>
      <c r="C564" s="6" t="s">
        <v>484</v>
      </c>
      <c r="D564" s="21">
        <v>1</v>
      </c>
      <c r="E564" s="25">
        <v>0</v>
      </c>
      <c r="F564" s="21">
        <f t="shared" si="14"/>
        <v>0</v>
      </c>
    </row>
    <row r="565" spans="1:7" ht="45" x14ac:dyDescent="0.25">
      <c r="A565" s="15" t="s">
        <v>960</v>
      </c>
      <c r="B565" s="32" t="s">
        <v>961</v>
      </c>
      <c r="C565" s="6" t="s">
        <v>105</v>
      </c>
      <c r="D565" s="21">
        <v>35</v>
      </c>
      <c r="E565" s="25">
        <v>0</v>
      </c>
      <c r="F565" s="21">
        <f t="shared" si="14"/>
        <v>0</v>
      </c>
    </row>
    <row r="566" spans="1:7" x14ac:dyDescent="0.25">
      <c r="A566" s="15" t="s">
        <v>962</v>
      </c>
      <c r="B566" s="32" t="s">
        <v>963</v>
      </c>
      <c r="C566" s="6" t="s">
        <v>105</v>
      </c>
      <c r="D566" s="21">
        <v>55</v>
      </c>
      <c r="E566" s="25">
        <v>0</v>
      </c>
      <c r="F566" s="21">
        <f t="shared" si="14"/>
        <v>0</v>
      </c>
    </row>
    <row r="567" spans="1:7" x14ac:dyDescent="0.25">
      <c r="A567" s="15" t="s">
        <v>964</v>
      </c>
      <c r="B567" s="32" t="s">
        <v>965</v>
      </c>
      <c r="C567" s="6" t="s">
        <v>105</v>
      </c>
      <c r="D567" s="21">
        <v>25</v>
      </c>
      <c r="E567" s="25">
        <v>0</v>
      </c>
      <c r="F567" s="21">
        <f t="shared" si="14"/>
        <v>0</v>
      </c>
    </row>
    <row r="568" spans="1:7" x14ac:dyDescent="0.25">
      <c r="A568" s="15" t="s">
        <v>966</v>
      </c>
      <c r="B568" s="32" t="s">
        <v>967</v>
      </c>
      <c r="C568" s="6" t="s">
        <v>105</v>
      </c>
      <c r="D568" s="21">
        <v>250</v>
      </c>
      <c r="E568" s="25">
        <v>0</v>
      </c>
      <c r="F568" s="21">
        <f t="shared" si="14"/>
        <v>0</v>
      </c>
    </row>
    <row r="569" spans="1:7" x14ac:dyDescent="0.25">
      <c r="A569" s="15" t="s">
        <v>968</v>
      </c>
      <c r="B569" s="32" t="s">
        <v>969</v>
      </c>
      <c r="C569" s="6" t="s">
        <v>3</v>
      </c>
      <c r="D569" s="21">
        <v>50</v>
      </c>
      <c r="E569" s="25">
        <v>0</v>
      </c>
      <c r="F569" s="21">
        <f t="shared" si="14"/>
        <v>0</v>
      </c>
    </row>
    <row r="570" spans="1:7" x14ac:dyDescent="0.25">
      <c r="A570" s="15" t="s">
        <v>970</v>
      </c>
      <c r="B570" s="32" t="s">
        <v>971</v>
      </c>
      <c r="C570" s="6" t="s">
        <v>3</v>
      </c>
      <c r="D570" s="21">
        <v>1</v>
      </c>
      <c r="E570" s="25">
        <v>0</v>
      </c>
      <c r="F570" s="21">
        <f t="shared" si="14"/>
        <v>0</v>
      </c>
    </row>
    <row r="571" spans="1:7" x14ac:dyDescent="0.25">
      <c r="A571" s="15" t="s">
        <v>972</v>
      </c>
      <c r="B571" s="32" t="s">
        <v>973</v>
      </c>
      <c r="C571" s="6" t="s">
        <v>3</v>
      </c>
      <c r="D571" s="21">
        <v>2</v>
      </c>
      <c r="E571" s="25">
        <v>0</v>
      </c>
      <c r="F571" s="21">
        <f t="shared" si="14"/>
        <v>0</v>
      </c>
    </row>
    <row r="572" spans="1:7" ht="45" x14ac:dyDescent="0.25">
      <c r="A572" s="15" t="s">
        <v>974</v>
      </c>
      <c r="B572" s="32" t="s">
        <v>975</v>
      </c>
      <c r="C572" s="6" t="s">
        <v>3</v>
      </c>
      <c r="D572" s="21">
        <v>100</v>
      </c>
      <c r="E572" s="25">
        <v>0</v>
      </c>
      <c r="F572" s="21">
        <f t="shared" si="14"/>
        <v>0</v>
      </c>
    </row>
    <row r="573" spans="1:7" ht="45" x14ac:dyDescent="0.25">
      <c r="A573" s="15" t="s">
        <v>976</v>
      </c>
      <c r="B573" s="32" t="s">
        <v>977</v>
      </c>
      <c r="C573" s="6" t="s">
        <v>3</v>
      </c>
      <c r="D573" s="21">
        <v>30</v>
      </c>
      <c r="E573" s="25">
        <v>0</v>
      </c>
      <c r="F573" s="21">
        <f t="shared" si="14"/>
        <v>0</v>
      </c>
    </row>
    <row r="574" spans="1:7" ht="30" x14ac:dyDescent="0.25">
      <c r="A574" s="15" t="s">
        <v>978</v>
      </c>
      <c r="B574" s="32" t="s">
        <v>979</v>
      </c>
      <c r="C574" s="6" t="s">
        <v>3</v>
      </c>
      <c r="D574" s="21">
        <v>1</v>
      </c>
      <c r="E574" s="25">
        <v>0</v>
      </c>
      <c r="F574" s="21">
        <f t="shared" si="14"/>
        <v>0</v>
      </c>
    </row>
    <row r="575" spans="1:7" x14ac:dyDescent="0.25">
      <c r="A575" s="15" t="s">
        <v>980</v>
      </c>
      <c r="B575" s="32" t="s">
        <v>981</v>
      </c>
      <c r="C575" s="6" t="s">
        <v>3</v>
      </c>
      <c r="D575" s="21">
        <v>2</v>
      </c>
      <c r="E575" s="25">
        <v>0</v>
      </c>
      <c r="F575" s="21">
        <f t="shared" si="14"/>
        <v>0</v>
      </c>
    </row>
    <row r="576" spans="1:7" x14ac:dyDescent="0.25">
      <c r="A576" s="15" t="s">
        <v>982</v>
      </c>
      <c r="B576" s="32" t="s">
        <v>983</v>
      </c>
      <c r="C576" s="6" t="s">
        <v>3</v>
      </c>
      <c r="D576" s="21">
        <v>2</v>
      </c>
      <c r="E576" s="25">
        <v>0</v>
      </c>
      <c r="F576" s="21">
        <f t="shared" si="14"/>
        <v>0</v>
      </c>
    </row>
    <row r="577" spans="1:6" ht="30" x14ac:dyDescent="0.25">
      <c r="A577" s="15" t="s">
        <v>984</v>
      </c>
      <c r="B577" s="32" t="s">
        <v>985</v>
      </c>
      <c r="C577" s="6" t="s">
        <v>3</v>
      </c>
      <c r="D577" s="21">
        <v>2</v>
      </c>
      <c r="E577" s="25">
        <v>0</v>
      </c>
      <c r="F577" s="21">
        <f t="shared" si="14"/>
        <v>0</v>
      </c>
    </row>
    <row r="578" spans="1:6" ht="30" x14ac:dyDescent="0.25">
      <c r="A578" s="15" t="s">
        <v>986</v>
      </c>
      <c r="B578" s="32" t="s">
        <v>987</v>
      </c>
      <c r="C578" s="6" t="s">
        <v>484</v>
      </c>
      <c r="D578" s="21">
        <v>1</v>
      </c>
      <c r="E578" s="25">
        <v>0</v>
      </c>
      <c r="F578" s="21">
        <f t="shared" si="14"/>
        <v>0</v>
      </c>
    </row>
    <row r="579" spans="1:6" ht="30" x14ac:dyDescent="0.25">
      <c r="A579" s="15" t="s">
        <v>988</v>
      </c>
      <c r="B579" s="32" t="s">
        <v>989</v>
      </c>
      <c r="C579" s="6" t="s">
        <v>121</v>
      </c>
      <c r="D579" s="21">
        <v>1</v>
      </c>
      <c r="E579" s="25">
        <v>0</v>
      </c>
      <c r="F579" s="21">
        <f t="shared" si="14"/>
        <v>0</v>
      </c>
    </row>
    <row r="580" spans="1:6" ht="45" x14ac:dyDescent="0.25">
      <c r="A580" s="15" t="s">
        <v>990</v>
      </c>
      <c r="B580" s="32" t="s">
        <v>991</v>
      </c>
      <c r="C580" s="6" t="s">
        <v>484</v>
      </c>
      <c r="D580" s="21">
        <v>1</v>
      </c>
      <c r="E580" s="25">
        <v>0</v>
      </c>
      <c r="F580" s="21">
        <f t="shared" si="14"/>
        <v>0</v>
      </c>
    </row>
    <row r="581" spans="1:6" x14ac:dyDescent="0.25">
      <c r="A581" s="16" t="s">
        <v>9</v>
      </c>
      <c r="B581" s="35" t="s">
        <v>992</v>
      </c>
      <c r="C581" s="6"/>
      <c r="D581" s="21"/>
      <c r="E581" s="25"/>
      <c r="F581" s="28">
        <f>SUM(F562:F580)</f>
        <v>0</v>
      </c>
    </row>
    <row r="582" spans="1:6" x14ac:dyDescent="0.25">
      <c r="A582" s="16" t="s">
        <v>9</v>
      </c>
      <c r="B582" s="35" t="s">
        <v>993</v>
      </c>
      <c r="C582" s="6"/>
      <c r="D582" s="21"/>
      <c r="E582" s="25"/>
      <c r="F582" s="28">
        <f>SUM(F581)</f>
        <v>0</v>
      </c>
    </row>
    <row r="583" spans="1:6" x14ac:dyDescent="0.25">
      <c r="A583" s="16" t="s">
        <v>9</v>
      </c>
      <c r="B583" s="35" t="s">
        <v>994</v>
      </c>
      <c r="C583" s="6"/>
      <c r="D583" s="21"/>
      <c r="E583" s="25"/>
      <c r="F583" s="28">
        <f>SUM(F349,F511,F559,F582)</f>
        <v>0</v>
      </c>
    </row>
    <row r="584" spans="1:6" x14ac:dyDescent="0.25">
      <c r="A584" s="12"/>
      <c r="B584" s="32"/>
      <c r="C584" s="6"/>
      <c r="D584" s="21"/>
      <c r="E584" s="25"/>
      <c r="F584" s="21"/>
    </row>
    <row r="585" spans="1:6" x14ac:dyDescent="0.25">
      <c r="A585" s="12"/>
      <c r="B585" s="32" t="s">
        <v>995</v>
      </c>
      <c r="C585" s="6"/>
      <c r="D585" s="21"/>
      <c r="E585" s="25"/>
      <c r="F585" s="21"/>
    </row>
    <row r="586" spans="1:6" x14ac:dyDescent="0.25">
      <c r="A586" s="12"/>
      <c r="B586" s="32"/>
      <c r="C586" s="6"/>
      <c r="D586" s="21"/>
      <c r="E586" s="25"/>
      <c r="F586" s="21"/>
    </row>
    <row r="587" spans="1:6" x14ac:dyDescent="0.25">
      <c r="A587" s="12" t="s">
        <v>9</v>
      </c>
      <c r="B587" s="32" t="s">
        <v>996</v>
      </c>
      <c r="C587" s="6"/>
      <c r="D587" s="21"/>
      <c r="E587" s="25"/>
      <c r="F587" s="21">
        <f>F194</f>
        <v>0</v>
      </c>
    </row>
    <row r="588" spans="1:6" x14ac:dyDescent="0.25">
      <c r="A588" s="12" t="s">
        <v>9</v>
      </c>
      <c r="B588" s="32" t="s">
        <v>997</v>
      </c>
      <c r="C588" s="6"/>
      <c r="D588" s="21"/>
      <c r="E588" s="25"/>
      <c r="F588" s="21">
        <f>F282</f>
        <v>0</v>
      </c>
    </row>
    <row r="589" spans="1:6" x14ac:dyDescent="0.25">
      <c r="A589" s="12" t="s">
        <v>9</v>
      </c>
      <c r="B589" s="32" t="s">
        <v>998</v>
      </c>
      <c r="C589" s="6"/>
      <c r="D589" s="21"/>
      <c r="E589" s="25"/>
      <c r="F589" s="21">
        <f>F583</f>
        <v>0</v>
      </c>
    </row>
    <row r="590" spans="1:6" x14ac:dyDescent="0.25">
      <c r="A590" s="16" t="s">
        <v>9</v>
      </c>
      <c r="B590" s="35" t="s">
        <v>999</v>
      </c>
      <c r="C590" s="6"/>
      <c r="D590" s="21"/>
      <c r="E590" s="25"/>
      <c r="F590" s="28">
        <f>SUM(F587:F589)</f>
        <v>0</v>
      </c>
    </row>
    <row r="591" spans="1:6" x14ac:dyDescent="0.25">
      <c r="A591" s="16" t="s">
        <v>9</v>
      </c>
      <c r="B591" s="35" t="s">
        <v>1000</v>
      </c>
      <c r="C591" s="6"/>
      <c r="D591" s="21"/>
      <c r="E591" s="25"/>
      <c r="F591" s="28">
        <f>(F590 * (1 / 100 * 17))</f>
        <v>0</v>
      </c>
    </row>
    <row r="592" spans="1:6" x14ac:dyDescent="0.25">
      <c r="A592" s="17" t="s">
        <v>9</v>
      </c>
      <c r="B592" s="36" t="s">
        <v>999</v>
      </c>
      <c r="C592" s="9"/>
      <c r="D592" s="23"/>
      <c r="E592" s="27"/>
      <c r="F592" s="29">
        <f>F590 + F591</f>
        <v>0</v>
      </c>
    </row>
  </sheetData>
  <sheetProtection selectLockedCells="1"/>
  <protectedRanges>
    <protectedRange algorithmName="SHA-512" hashValue="vzN3PylRPW71MLdqUQnlbifR6TEt3I07Bkmo1q88paYYUWxYt5zVE0/3Ub4gvZabvlZr8gK5l5QH3gRQUtNo6A==" saltValue="rIrZ/IvWM6/kLCr6ww0pWQ==" spinCount="100000" sqref="A1:D1048576 F1:F1048576" name="טווח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4B2A0-03C1-4800-9D2B-FE8835C53DA4}">
  <dimension ref="A1"/>
  <sheetViews>
    <sheetView rightToLeft="1"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יביל</vt:lpstr>
      <vt:lpstr>גיליון1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2023-01-08T20:22:01Z</dcterms:created>
  <dcterms:modified xsi:type="dcterms:W3CDTF">2023-01-08T20:22:01Z</dcterms:modified>
</cp:coreProperties>
</file>